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прил1" sheetId="1" r:id="rId1"/>
    <sheet name="прил3вед" sheetId="2" r:id="rId2"/>
    <sheet name="прил2рзд.прд" sheetId="3" r:id="rId3"/>
    <sheet name="Источники" sheetId="4" r:id="rId4"/>
  </sheets>
  <definedNames>
    <definedName name="__bookmark_1">'прил1'!#REF!</definedName>
    <definedName name="__bookmark_2">'прил1'!#REF!</definedName>
    <definedName name="__bookmark_4">'прил3вед'!#REF!</definedName>
    <definedName name="__bookmark_6">'Источники'!#REF!</definedName>
    <definedName name="__bookmark_7">'Источники'!#REF!</definedName>
  </definedNames>
  <calcPr fullCalcOnLoad="1"/>
</workbook>
</file>

<file path=xl/sharedStrings.xml><?xml version="1.0" encoding="utf-8"?>
<sst xmlns="http://schemas.openxmlformats.org/spreadsheetml/2006/main" count="772" uniqueCount="351">
  <si>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</si>
  <si>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</si>
  <si>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</si>
  <si>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</si>
  <si>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</si>
  <si>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</si>
  <si>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</si>
  <si>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</si>
  <si>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</si>
  <si>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</si>
  <si>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</si>
  <si>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</si>
  <si>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</si>
  <si>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</si>
  <si>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</si>
  <si>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</si>
  <si>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</si>
  <si>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</si>
  <si>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</si>
  <si>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</si>
  <si>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</si>
  <si>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</si>
  <si>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</si>
  <si>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</si>
  <si>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</si>
  <si>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</si>
  <si>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</si>
  <si>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</si>
  <si>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</si>
  <si>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</si>
  <si>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</si>
  <si>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(тыс.рублей)</t>
  </si>
  <si>
    <t>Код</t>
  </si>
  <si>
    <t>Наименование доходов</t>
  </si>
  <si>
    <t>1 00 00000 00 0000 000</t>
  </si>
  <si>
    <t>Налоговые и неналоговые доходы</t>
  </si>
  <si>
    <t xml:space="preserve">1 01 00000 00 0000 000 </t>
  </si>
  <si>
    <t>Налоги на прибыль, доходы</t>
  </si>
  <si>
    <t xml:space="preserve">1 01 02010 01 0000 110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</si>
  <si>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и 228 Налогового кодекса Российской Федерации</t>
    </r>
  </si>
  <si>
    <t xml:space="preserve">1 01 02030 01 0000 110 </t>
  </si>
  <si>
    <t xml:space="preserve">1 01 02040 01 0000 110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</si>
  <si>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</si>
  <si>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1 03 00000 00 0000 000 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</si>
  <si>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</si>
  <si>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</si>
  <si>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</si>
  <si>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1 03 02231 01 0000 110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</si>
  <si>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</si>
  <si>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</si>
  <si>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1 03 02241 01 0000 110</t>
  </si>
  <si>
    <t>1 03 02250 01 0000 110</t>
  </si>
  <si>
    <t>1 03 02251 01 0000 110</t>
  </si>
  <si>
    <t>1 03 02260 01 0000 110</t>
  </si>
  <si>
    <t xml:space="preserve">1 05 00000 00 0000 000 </t>
  </si>
  <si>
    <t>Налог на совокупный доход</t>
  </si>
  <si>
    <t xml:space="preserve">1 05 03010 01 0000 110 </t>
  </si>
  <si>
    <t xml:space="preserve">Единый сельскохозяйственный налог </t>
  </si>
  <si>
    <t>1 06 00000 00 0000 000</t>
  </si>
  <si>
    <t>Налог на имущество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</si>
  <si>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</si>
  <si>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</si>
  <si>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</si>
  <si>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</si>
  <si>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1 06 06033 10 0000 110</t>
  </si>
  <si>
    <t>1 06 06043 10 0000 110</t>
  </si>
  <si>
    <t>1 11 00000 00 0000 000</t>
  </si>
  <si>
    <t>1 11 05000 00 0000 120</t>
  </si>
  <si>
    <t>1 11 05030 00 0000 120</t>
  </si>
  <si>
    <t>1 11 05035 10 0000 120</t>
  </si>
  <si>
    <t>1 13 00000 00 0000 000</t>
  </si>
  <si>
    <t>Доходы от оказания платных цслуг и компенсации затрат государства</t>
  </si>
  <si>
    <t>1 13 00000 00 0000 130</t>
  </si>
  <si>
    <t>Доходы от  компенсации затрат государства</t>
  </si>
  <si>
    <t>1 13 02990 00 0000 130</t>
  </si>
  <si>
    <t>Прочие доходы от  компенсации затрат государства</t>
  </si>
  <si>
    <t>1 13 02995 10 0000 130</t>
  </si>
  <si>
    <t>Прочие доходы от  компенсации затрат бюджетов сельских поселений</t>
  </si>
  <si>
    <t>1 16 00000 00 0000 000</t>
  </si>
  <si>
    <t>1 16 90000 00 0000 140</t>
  </si>
  <si>
    <t>1 16 90050 10 0000 140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</si>
  <si>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</si>
  <si>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</si>
  <si>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</si>
  <si>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</si>
  <si>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</si>
  <si>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  бюджетам  бюджетной системы Российской Федерации</t>
  </si>
  <si>
    <t>2 02 15001 00 0000 150</t>
  </si>
  <si>
    <t>Датации  на выравнивание бюджетной обеспеченности</t>
  </si>
  <si>
    <t>2 02 15001 10 0000 150</t>
  </si>
  <si>
    <t>Дотации   бюджетам  сельских поселений   на   выравнивание бюджетной обеспеченности</t>
  </si>
  <si>
    <t>2 02 20000 00 0000 150</t>
  </si>
  <si>
    <t>2 02 29999 00 0000 150</t>
  </si>
  <si>
    <t>2 02 29999 10 0000 150</t>
  </si>
  <si>
    <t>2 02 30000 00 0000 150</t>
  </si>
  <si>
    <t>Субвенция бюджетам бюджетной системы  Российской Федерации</t>
  </si>
  <si>
    <t>2 02 30024 00 0000 150</t>
  </si>
  <si>
    <t>2 02 30024 10 0000 150</t>
  </si>
  <si>
    <t>2 02 35118 00 0000 150</t>
  </si>
  <si>
    <t>2 02 35118 10 0000 150</t>
  </si>
  <si>
    <t>2 07 00000 00 0000 000</t>
  </si>
  <si>
    <t>Прочие безвозмездные поступления</t>
  </si>
  <si>
    <t>2 07 05000 10 0000 150</t>
  </si>
  <si>
    <t>2 07 05030 10 0000 150</t>
  </si>
  <si>
    <t>Прочие безвозмездные поступления  в бюджеты сельских поселений</t>
  </si>
  <si>
    <t>2 18 00000 00 0000 000</t>
  </si>
  <si>
    <t>2 18 00000 00 0000 150</t>
  </si>
  <si>
    <t>2 18 00000 10 0000 150</t>
  </si>
  <si>
    <t>2 18 60010 10 0000 150</t>
  </si>
  <si>
    <t>2 19 00000 00 0000 150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</si>
  <si>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</si>
  <si>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2 19 00000 10 0000 150</t>
  </si>
  <si>
    <t>2 19 60010 10 0000 150</t>
  </si>
  <si>
    <t>Приложение № 1</t>
  </si>
  <si>
    <t>Бюджет,утвержденный решением Совета Восточного сельского поселения на 2019 год</t>
  </si>
  <si>
    <t>Уточненая  бюджетная роспись на  2019г.</t>
  </si>
  <si>
    <t>Исполнено за   2019г.</t>
  </si>
  <si>
    <t>№ п/п</t>
  </si>
  <si>
    <t>Наименование</t>
  </si>
  <si>
    <t>Вед</t>
  </si>
  <si>
    <t>РЗ</t>
  </si>
  <si>
    <t>ПР</t>
  </si>
  <si>
    <t>ЦСР</t>
  </si>
  <si>
    <t>ВР</t>
  </si>
  <si>
    <t>ВСЕГО</t>
  </si>
  <si>
    <t>1.</t>
  </si>
  <si>
    <t>Администрация сельского поселения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</si>
  <si>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</si>
  <si>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</si>
  <si>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</si>
  <si>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</si>
  <si>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</si>
  <si>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Обеспечение деятельности высшего органа исполнительной власти муниципального образования  </t>
  </si>
  <si>
    <t>50 0 00 00000</t>
  </si>
  <si>
    <t>Высшее должностное лицо муниципального образования  (глава поселения)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</si>
  <si>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</si>
  <si>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</si>
  <si>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</si>
  <si>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</si>
  <si>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</si>
  <si>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</si>
  <si>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</si>
  <si>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представительного органа муниципального образования</t>
  </si>
  <si>
    <t>51 0 00 00000</t>
  </si>
  <si>
    <t>Обеспечение функционирования администрации поселения</t>
  </si>
  <si>
    <t>51 1 00 00000</t>
  </si>
  <si>
    <t>51 1 00 00190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</si>
  <si>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</si>
  <si>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</si>
  <si>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</si>
  <si>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отдельных  полномочий Краснодарского края</t>
  </si>
  <si>
    <t>51 2 00 00000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</si>
  <si>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</si>
  <si>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51 2 00 60190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</si>
  <si>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</si>
  <si>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</si>
  <si>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</si>
  <si>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 xml:space="preserve">Обеспечение проведения выборов и референдумов </t>
  </si>
  <si>
    <t>07</t>
  </si>
  <si>
    <t xml:space="preserve">Обеспечение проведения выборов и референдумов Восточного сельского поселения Усть-Лабинского района </t>
  </si>
  <si>
    <t>51 3 00 00000</t>
  </si>
  <si>
    <t>Реализация других мероприятий</t>
  </si>
  <si>
    <t>51 3 00 00200</t>
  </si>
  <si>
    <t>Иные  бюджетные  ассигнования</t>
  </si>
  <si>
    <t>Резервные фонды</t>
  </si>
  <si>
    <t>Финансовое обеспечение непредвиденных расходов</t>
  </si>
  <si>
    <t>51 4 00 00000</t>
  </si>
  <si>
    <t>Резервные фонды администрации поселения</t>
  </si>
  <si>
    <t>51 4 00 10010</t>
  </si>
  <si>
    <t>Другие общегосударственные вопросы</t>
  </si>
  <si>
    <t>Реализация  муниципальных функций, связанных с муниципальным управлением</t>
  </si>
  <si>
    <t>13</t>
  </si>
  <si>
    <t>51 6 00 00000</t>
  </si>
  <si>
    <t>Прочие обязательства муниципального образования</t>
  </si>
  <si>
    <t>51 6 00 29010</t>
  </si>
  <si>
    <t>Ведомственная целевая программа «Развитие системы органов территориального общественного самоуправления в Восточном сельском поселении Усть-Лабинского района на 2019год»</t>
  </si>
  <si>
    <t>53 0 00 00000</t>
  </si>
  <si>
    <t>Реализация мероприятий ведомственной целевой программы</t>
  </si>
  <si>
    <t>53 0 00 10070</t>
  </si>
  <si>
    <t>Ведомственная целевая программа «Информационное освещение деятельности администрации Восточного сельского поселения Усть-Лабинского района на 2019год»</t>
  </si>
  <si>
    <t>54 0 00 00000</t>
  </si>
  <si>
    <t>54 0 00 10070</t>
  </si>
  <si>
    <t xml:space="preserve"> Ведомственная целевая программа " Протоводействия коррупции  в Восточном сельском поселении  Усть-Лабинского района на 2019год"</t>
  </si>
  <si>
    <t>55 0 00 00000</t>
  </si>
  <si>
    <t>55 0 00 10070</t>
  </si>
  <si>
    <t xml:space="preserve">Национальная оборона </t>
  </si>
  <si>
    <t>Мобилизационная и вневойсковая подготовка</t>
  </si>
  <si>
    <t>03</t>
  </si>
  <si>
    <t>Переданные межбюджетные трансферты в бюджеты поселений</t>
  </si>
  <si>
    <t>51 5 00 00000</t>
  </si>
  <si>
    <t>Осуществление первичного воинского учета на территориях, где отсутствуют военные комиссариаты</t>
  </si>
  <si>
    <t>51 5 00 51180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</si>
  <si>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</si>
  <si>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</si>
  <si>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</si>
  <si>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Ведомственная целевая программа "Обеспечение первичных мер пожарной безопасности на территории Восточного сельского поселения Усть-Лабинского района»</t>
  </si>
  <si>
    <t>57 0 00 00000</t>
  </si>
  <si>
    <t>57 0 00 10070</t>
  </si>
  <si>
    <t>Другие вопросы в области национальной безопасности и правоохранительной деятельности</t>
  </si>
  <si>
    <t>14</t>
  </si>
  <si>
    <t>Ведомственная целевая программа «Осуществление мероприятий пообеспечению безопасности людей на водных объектах, охране их жизни и здоровья на территории Восточного сельского поселения Усть-Лабинского района»</t>
  </si>
  <si>
    <t>58 0 00 00000</t>
  </si>
  <si>
    <t>58 0 00 10070</t>
  </si>
  <si>
    <t>Национальная экономика</t>
  </si>
  <si>
    <t>Дорожное хозяйство (дорожные фонды)</t>
  </si>
  <si>
    <t>09</t>
  </si>
  <si>
    <t>Реализация мероприятий в области дорожного хозяйства</t>
  </si>
  <si>
    <t>60 0 00 00000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</si>
  <si>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</si>
  <si>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60 0 00 10080</t>
  </si>
  <si>
    <t>Другие вопросы в области национальной экономики</t>
  </si>
  <si>
    <t>Управление имуществом муниципального образования</t>
  </si>
  <si>
    <t>12</t>
  </si>
  <si>
    <t>52 0 00 00000</t>
  </si>
  <si>
    <t>Мероприятия в рамках управления имуществом поселения</t>
  </si>
  <si>
    <t>52 1 00 00000</t>
  </si>
  <si>
    <t>Мероприятия по землеустройству и землепользованию</t>
  </si>
  <si>
    <t>52 1 00 10090</t>
  </si>
  <si>
    <t>Ведомственная целевая программа «Поддержка малого и среднего предпринимательства на территории Восточного сельского поселения Усть-Лабинского района» на 2019год</t>
  </si>
  <si>
    <t>61 0 00 00000</t>
  </si>
  <si>
    <t>61 0 00 10070</t>
  </si>
  <si>
    <t>Жилищно-коммунальное хозяйство</t>
  </si>
  <si>
    <t>05</t>
  </si>
  <si>
    <t>Коммунальное хозяйство</t>
  </si>
  <si>
    <t xml:space="preserve">Ведомственная целевая программа «Газификация Восточного сельского поселения Усть-Лабинского района» </t>
  </si>
  <si>
    <t>74 0 00 00000</t>
  </si>
  <si>
    <t>74 0 00 10070</t>
  </si>
  <si>
    <t xml:space="preserve">Ведомственная целевая программа "Развитие жилищно-коммунального хозяйства на территории Восточного сельского поселения Усть-Лабинского района" </t>
  </si>
  <si>
    <t>75 0 00 00000</t>
  </si>
  <si>
    <t>75 0 00 10070</t>
  </si>
  <si>
    <t>Благоустройство</t>
  </si>
  <si>
    <t>62 0 00 00000</t>
  </si>
  <si>
    <t>Уличное освещение</t>
  </si>
  <si>
    <t>62 0 00 10100</t>
  </si>
  <si>
    <t>Ведомственная целевая программа « Ремонт систем наружного освещения ст.Восточной Усть-Лабинского района» на 2019год</t>
  </si>
  <si>
    <t>63 0 00 00000</t>
  </si>
  <si>
    <t>63 0 00 10070</t>
  </si>
  <si>
    <t>Ведомственная целевая программа "Благоустройство Восточного сельского поселения Усть-Лабинского района"</t>
  </si>
  <si>
    <t>64 0 00 00000</t>
  </si>
  <si>
    <t>64 0 00 10070</t>
  </si>
  <si>
    <t>Другие вопросы в области жилищно-коммунального хозяйства</t>
  </si>
  <si>
    <t>Выполнение государственного (муниципального) задания</t>
  </si>
  <si>
    <t>65 0 00 00000</t>
  </si>
  <si>
    <t xml:space="preserve">Расходы на обеспечение деятельности (оказание услуг) муниципальных учреждений </t>
  </si>
  <si>
    <t>65 0 00 00590</t>
  </si>
  <si>
    <t>Предоставление субсидий бюджетным, автономным учреждениям и иным некоммерческим организациям</t>
  </si>
  <si>
    <t>600</t>
  </si>
  <si>
    <t>Образование</t>
  </si>
  <si>
    <t>Молодежная политика и оздоровление детей</t>
  </si>
  <si>
    <t>Ведомственная целевая программа «Организация и осуществление мероприятий по работе с детьми и молодежью на территории Восточного сельского поселенияУсть-Лабинского района» на 2019год</t>
  </si>
  <si>
    <t>70 0 00 00000</t>
  </si>
  <si>
    <t>70 0 00 10070</t>
  </si>
  <si>
    <t>Культура, кинематография</t>
  </si>
  <si>
    <t>08</t>
  </si>
  <si>
    <t>Культура</t>
  </si>
  <si>
    <t>Мероприятия в области культуры</t>
  </si>
  <si>
    <t>66 0 00 00000</t>
  </si>
  <si>
    <t>Обеспечение населения услугами учреждений культуры</t>
  </si>
  <si>
    <t>66 2 00 00000</t>
  </si>
  <si>
    <t>Расходы на обеспечение деятельности (оказание услуг) муниципальных учреждений</t>
  </si>
  <si>
    <t>66 2 00 00590</t>
  </si>
  <si>
    <t>Ведомственная целевая программа "Развитие культуры Восточного сельского поселения Усть-Лабинского района</t>
  </si>
  <si>
    <t>77 0 00 00000</t>
  </si>
  <si>
    <t>Дополнительная помощь местным бюджетам для решения социально значимых вопросов</t>
  </si>
  <si>
    <t>77 0 00 S0050</t>
  </si>
  <si>
    <t>Проведения мероприятий по ремонту и материально-техническому обеспечению учреждений культуры</t>
  </si>
  <si>
    <t>77 0 00 00590</t>
  </si>
  <si>
    <t>Межбюджетные трансферты на переданные полномочия по отрасли культуры</t>
  </si>
  <si>
    <t>73 0 00 00000</t>
  </si>
  <si>
    <t>Межбюджетные трансферты из бюджета поселения бюджету муниципального района в соответствии с заключенными соглашениями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бибилиотек поселений</t>
  </si>
  <si>
    <t>73 0 00 00590</t>
  </si>
  <si>
    <t>Социальная политика</t>
  </si>
  <si>
    <t>Социальное обеспечение населения</t>
  </si>
  <si>
    <t>Ведомственная целевая программа «Социальная поддержка отдельных категорий населения Восточного сельского поселения Усть-Лабинского района»</t>
  </si>
  <si>
    <t>67 0 00 00000</t>
  </si>
  <si>
    <t>67 0 00 10070</t>
  </si>
  <si>
    <t>Социальное обеспечение и иные выплаты населению</t>
  </si>
  <si>
    <t>Физическая культура и спорт</t>
  </si>
  <si>
    <t>11</t>
  </si>
  <si>
    <t>Физическая культура</t>
  </si>
  <si>
    <t>Ведомственная целевая программа развития физической культуры и спорта в Восточном сельском поселении на 2019год «Физическая культура и спорт»</t>
  </si>
  <si>
    <t>68 0 00 00000</t>
  </si>
  <si>
    <t>Мероприятие в области физической культуры и спорт</t>
  </si>
  <si>
    <t>68 1 00 00000</t>
  </si>
  <si>
    <t>68 1 00 10070</t>
  </si>
  <si>
    <t>Глава Восточного сельского поселения</t>
  </si>
  <si>
    <t>Усть-Лабинского района</t>
  </si>
  <si>
    <t>А.П.Белозуб</t>
  </si>
  <si>
    <t>Восточного сельского поселения</t>
  </si>
  <si>
    <t xml:space="preserve"> Усть-Лабинского района  </t>
  </si>
  <si>
    <t>Процент исполнения уточненой бюджетной росписи  за  2019г.</t>
  </si>
  <si>
    <t>Исполнение расходов бюджета Восточного сельского поселения Усть-Лабинского района по ведомственной структуре расходов бюджета за 2019год</t>
  </si>
  <si>
    <t xml:space="preserve">Наименование </t>
  </si>
  <si>
    <t>Рз</t>
  </si>
  <si>
    <t>Всего расходов</t>
  </si>
  <si>
    <t>в том числе: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</si>
  <si>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</si>
  <si>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</si>
  <si>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 проведения выборов и референдумов</t>
  </si>
  <si>
    <t>Национальная оборона</t>
  </si>
  <si>
    <t xml:space="preserve">Мобилизационная и вневойсковая подготовка 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</si>
  <si>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</si>
  <si>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экономикм</t>
  </si>
  <si>
    <t xml:space="preserve">Культура, кинематография </t>
  </si>
  <si>
    <t xml:space="preserve"> </t>
  </si>
  <si>
    <t>(тыс. рублей)</t>
  </si>
  <si>
    <t>Бюджет, утвержденный решением на  2019 год</t>
  </si>
  <si>
    <t>Уточненная  бюджетная роспись на 2019 год</t>
  </si>
  <si>
    <t>Исполнение за  2019год</t>
  </si>
  <si>
    <t>% испонения бюджетной росписи за 2019 год</t>
  </si>
  <si>
    <t xml:space="preserve"> ПО РАЗДЕЛАМ И ПОДРАЗДЕЛАМ  КЛАССИФИКАЦИИ РАСХОДОВ  БЮДЖЕТОВ РОССИЙСКОЙ ФЕДЕРАЦИИ</t>
  </si>
  <si>
    <t>ИСПОЛНЕНИЕ РАСХОДОВ БЮДЖЕТА  ВОСТОЧНОГО  СЕЛЬСКОГО ПОСЕЛЕНИЯ УСТЬ-ЛАБИНСКОГО РАЙОНА ЗА  2019 ГОД</t>
  </si>
  <si>
    <t>КОД</t>
  </si>
  <si>
    <t>Наименование  групп, подгрупп, статей, подстатей, элементов,программ (подпрограмм), кодов экономической классификации источнтков внутреннего финансирования дефицита бюджета</t>
  </si>
  <si>
    <t>000 01 00 00 00 00 0000 000</t>
  </si>
  <si>
    <t>Источники внутреннего финансирования дефицитов бюджетов, всего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</si>
  <si>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</si>
  <si>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</si>
  <si>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</si>
  <si>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Увелечение остатков средств: всего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</si>
  <si>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</si>
  <si>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</si>
  <si>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</si>
  <si>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</si>
  <si>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</si>
  <si>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</si>
  <si>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</si>
  <si>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средств: всего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</si>
  <si>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</si>
  <si>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</si>
  <si>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</si>
  <si>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</si>
  <si>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</si>
  <si>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бюджетов поселений</t>
  </si>
  <si>
    <r>
      <t>Исполнение   по</t>
    </r>
    <r>
      <rPr>
        <sz val="12"/>
        <rFont val="Times New Roman"/>
        <family val="1"/>
      </rPr>
      <t xml:space="preserve">     и</t>
    </r>
    <r>
      <rPr>
        <b/>
        <sz val="12"/>
        <rFont val="Times New Roman"/>
        <family val="1"/>
      </rPr>
      <t xml:space="preserve">сточникам внутреннего финансирования дефицита бюджета  Восточного сельского поселения Усть-Лабинского района  за  2019 год                                                                                                                                                       </t>
    </r>
  </si>
  <si>
    <t>2 03 02261 01 0000 110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</si>
  <si>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</si>
  <si>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бюджета- всего</t>
  </si>
  <si>
    <t>15</t>
  </si>
  <si>
    <t>Исполнение доходов бюджета Восточного сельского поселения Усть-Лабинского района по кодам классификации доходов бюджетов за 2019год.</t>
  </si>
  <si>
    <t>Приложение№2</t>
  </si>
  <si>
    <t>Приложение№ 3</t>
  </si>
  <si>
    <t>Приложение № 4</t>
  </si>
  <si>
    <t xml:space="preserve">к решению Совета </t>
  </si>
  <si>
    <t>от 12.05.2020г №1, протокол № 14</t>
  </si>
  <si>
    <t xml:space="preserve">к  решению Совета </t>
  </si>
  <si>
    <t>от 12.05.2020 года  №1, протокол № 14</t>
  </si>
  <si>
    <t>к  решению Совета</t>
  </si>
  <si>
    <t>от 12.05.2020 года  №1, Протокол № 14</t>
  </si>
  <si>
    <t>к решению Совета</t>
  </si>
  <si>
    <t xml:space="preserve">от 12.05. 2020 года №1, протокол № 14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</si>
</sst>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00"/>
    <numFmt numFmtId="182" formatCode="0.000000"/>
    <numFmt numFmtId="183" formatCode="0.00000"/>
    <numFmt numFmtId="184" formatCode="0.0000"/>
  </numFmts>
  <fonts count="5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4"/>
      <name val="Times New Roman"/>
      <family val="1"/>
    </font>
    <font>
      <i/>
      <sz val="12"/>
      <name val="Times New Roman"/>
      <family val="1"/>
    </font>
    <font>
      <b/>
      <sz val="4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3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5" fontId="6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0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175" fontId="1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4" fillId="0" borderId="0" xfId="0" applyFont="1" applyAlignment="1">
      <alignment/>
    </xf>
    <xf numFmtId="0" fontId="15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right"/>
    </xf>
    <xf numFmtId="0" fontId="17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175" fontId="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1" fillId="0" borderId="0" xfId="0" applyFont="1" applyAlignment="1">
      <alignment vertical="top" wrapText="1"/>
    </xf>
    <xf numFmtId="175" fontId="8" fillId="0" borderId="0" xfId="0" applyNumberFormat="1" applyFont="1" applyBorder="1" applyAlignment="1">
      <alignment horizontal="left" vertical="top" wrapText="1"/>
    </xf>
    <xf numFmtId="175" fontId="8" fillId="0" borderId="0" xfId="0" applyNumberFormat="1" applyFont="1" applyBorder="1" applyAlignment="1">
      <alignment horizontal="left" vertical="top"/>
    </xf>
    <xf numFmtId="175" fontId="1" fillId="0" borderId="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175" fontId="6" fillId="0" borderId="10" xfId="0" applyNumberFormat="1" applyFont="1" applyBorder="1" applyAlignment="1">
      <alignment horizontal="right" vertical="top" wrapText="1"/>
    </xf>
    <xf numFmtId="175" fontId="4" fillId="0" borderId="10" xfId="0" applyNumberFormat="1" applyFont="1" applyBorder="1" applyAlignment="1">
      <alignment horizontal="right" vertical="top"/>
    </xf>
    <xf numFmtId="175" fontId="6" fillId="0" borderId="10" xfId="0" applyNumberFormat="1" applyFont="1" applyBorder="1" applyAlignment="1">
      <alignment horizontal="right" vertical="top"/>
    </xf>
    <xf numFmtId="175" fontId="20" fillId="0" borderId="10" xfId="0" applyNumberFormat="1" applyFont="1" applyBorder="1" applyAlignment="1">
      <alignment horizontal="right" vertical="top"/>
    </xf>
    <xf numFmtId="175" fontId="6" fillId="0" borderId="10" xfId="0" applyNumberFormat="1" applyFont="1" applyFill="1" applyBorder="1" applyAlignment="1">
      <alignment horizontal="right" vertical="top"/>
    </xf>
    <xf numFmtId="175" fontId="4" fillId="0" borderId="10" xfId="0" applyNumberFormat="1" applyFont="1" applyFill="1" applyBorder="1" applyAlignment="1">
      <alignment horizontal="right" vertical="top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175" fontId="12" fillId="0" borderId="10" xfId="0" applyNumberFormat="1" applyFont="1" applyBorder="1" applyAlignment="1">
      <alignment horizontal="right" vertical="top" wrapText="1"/>
    </xf>
    <xf numFmtId="175" fontId="11" fillId="0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right" vertical="top"/>
    </xf>
    <xf numFmtId="175" fontId="11" fillId="0" borderId="10" xfId="0" applyNumberFormat="1" applyFont="1" applyBorder="1" applyAlignment="1">
      <alignment horizontal="right" vertical="top"/>
    </xf>
    <xf numFmtId="175" fontId="12" fillId="0" borderId="10" xfId="0" applyNumberFormat="1" applyFont="1" applyBorder="1" applyAlignment="1">
      <alignment horizontal="right" vertical="top"/>
    </xf>
    <xf numFmtId="175" fontId="11" fillId="0" borderId="10" xfId="0" applyNumberFormat="1" applyFont="1" applyFill="1" applyBorder="1" applyAlignment="1">
      <alignment horizontal="right" vertical="top"/>
    </xf>
    <xf numFmtId="175" fontId="13" fillId="0" borderId="10" xfId="0" applyNumberFormat="1" applyFont="1" applyBorder="1" applyAlignment="1">
      <alignment horizontal="right" vertical="top"/>
    </xf>
    <xf numFmtId="175" fontId="1" fillId="0" borderId="10" xfId="0" applyNumberFormat="1" applyFont="1" applyBorder="1" applyAlignment="1">
      <alignment horizontal="right" vertical="top"/>
    </xf>
    <xf numFmtId="175" fontId="1" fillId="0" borderId="10" xfId="0" applyNumberFormat="1" applyFont="1" applyFill="1" applyBorder="1" applyAlignment="1">
      <alignment horizontal="right" vertical="top"/>
    </xf>
    <xf numFmtId="175" fontId="8" fillId="0" borderId="10" xfId="0" applyNumberFormat="1" applyFont="1" applyBorder="1" applyAlignment="1">
      <alignment horizontal="right" vertical="top"/>
    </xf>
    <xf numFmtId="175" fontId="1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/>
    </xf>
    <xf numFmtId="0" fontId="14" fillId="0" borderId="10" xfId="0" applyFont="1" applyBorder="1" applyAlignment="1">
      <alignment horizontal="right" vertical="top"/>
    </xf>
    <xf numFmtId="175" fontId="15" fillId="0" borderId="10" xfId="0" applyNumberFormat="1" applyFont="1" applyBorder="1" applyAlignment="1">
      <alignment horizontal="right" vertical="top"/>
    </xf>
    <xf numFmtId="49" fontId="15" fillId="0" borderId="10" xfId="0" applyNumberFormat="1" applyFont="1" applyBorder="1" applyAlignment="1">
      <alignment horizontal="right" vertical="top"/>
    </xf>
    <xf numFmtId="0" fontId="21" fillId="0" borderId="10" xfId="0" applyFont="1" applyBorder="1" applyAlignment="1">
      <alignment horizontal="right" vertical="top"/>
    </xf>
    <xf numFmtId="175" fontId="19" fillId="0" borderId="10" xfId="0" applyNumberFormat="1" applyFont="1" applyBorder="1" applyAlignment="1">
      <alignment horizontal="right" vertical="top"/>
    </xf>
    <xf numFmtId="0" fontId="19" fillId="0" borderId="10" xfId="0" applyFont="1" applyBorder="1" applyAlignment="1">
      <alignment horizontal="right" vertical="top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zoomScale="75" zoomScaleNormal="75" zoomScalePageLayoutView="0" workbookViewId="0" topLeftCell="A1">
      <selection activeCell="C6" sqref="C6"/>
    </sheetView>
  </sheetViews>
  <sheetFormatPr defaultColWidth="9.140625" defaultRowHeight="12.75"/>
  <cols>
    <col min="1" max="1" width="26.57421875" style="0" customWidth="1"/>
    <col min="2" max="2" width="45.57421875" style="0" customWidth="1"/>
    <col min="3" max="3" width="19.421875" style="0" customWidth="1"/>
    <col min="4" max="4" width="14.8515625" style="0" customWidth="1"/>
    <col min="5" max="5" width="12.57421875" style="0" customWidth="1"/>
    <col min="6" max="6" width="11.7109375" style="0" customWidth="1"/>
    <col min="7" max="7" width="12.57421875" style="0" customWidth="1"/>
  </cols>
  <sheetData>
    <row r="1" spans="1:8" ht="15.75">
      <c r="A1" s="5"/>
      <c r="B1" s="5"/>
      <c r="C1" s="120" t="s">
        <v>113</v>
      </c>
      <c r="D1" s="120"/>
      <c r="E1" s="120"/>
      <c r="F1" s="120"/>
      <c r="G1" s="11"/>
      <c r="H1" s="11"/>
    </row>
    <row r="2" spans="1:8" ht="15.75" customHeight="1">
      <c r="A2" s="5"/>
      <c r="C2" s="121" t="s">
        <v>343</v>
      </c>
      <c r="D2" s="121"/>
      <c r="E2" s="121"/>
      <c r="F2" s="121"/>
      <c r="G2" s="12"/>
      <c r="H2" s="12"/>
    </row>
    <row r="3" spans="1:8" ht="15.75" customHeight="1">
      <c r="A3" s="5"/>
      <c r="C3" s="114"/>
      <c r="D3" s="121" t="s">
        <v>288</v>
      </c>
      <c r="E3" s="121"/>
      <c r="F3" s="121"/>
      <c r="G3" s="12"/>
      <c r="H3" s="12"/>
    </row>
    <row r="4" spans="1:8" ht="15.75" customHeight="1">
      <c r="A4" s="5"/>
      <c r="C4" s="121" t="s">
        <v>286</v>
      </c>
      <c r="D4" s="121"/>
      <c r="E4" s="121"/>
      <c r="F4" s="121"/>
      <c r="G4" s="12"/>
      <c r="H4" s="12"/>
    </row>
    <row r="5" spans="1:8" ht="15.75">
      <c r="A5" s="5"/>
      <c r="C5" s="122" t="s">
        <v>344</v>
      </c>
      <c r="D5" s="122"/>
      <c r="E5" s="122"/>
      <c r="F5" s="122"/>
      <c r="G5" s="11"/>
      <c r="H5" s="11"/>
    </row>
    <row r="6" spans="1:8" ht="15.75">
      <c r="A6" s="5"/>
      <c r="C6" s="115"/>
      <c r="D6" s="115"/>
      <c r="E6" s="115"/>
      <c r="F6" s="115"/>
      <c r="G6" s="11"/>
      <c r="H6" s="11"/>
    </row>
    <row r="7" spans="1:8" ht="15.75">
      <c r="A7" s="5"/>
      <c r="B7" s="5"/>
      <c r="C7" s="1"/>
      <c r="D7" s="1"/>
      <c r="E7" s="1"/>
      <c r="F7" s="11"/>
      <c r="G7" s="11"/>
      <c r="H7" s="11"/>
    </row>
    <row r="8" spans="1:8" ht="33" customHeight="1">
      <c r="A8" s="119" t="s">
        <v>339</v>
      </c>
      <c r="B8" s="119"/>
      <c r="C8" s="119"/>
      <c r="D8" s="119"/>
      <c r="E8" s="119"/>
      <c r="F8" s="13"/>
      <c r="G8" s="13"/>
      <c r="H8" s="13"/>
    </row>
    <row r="9" spans="1:5" ht="18.75">
      <c r="A9" s="2"/>
      <c r="B9" s="2"/>
      <c r="C9" s="2"/>
      <c r="E9" s="3" t="s">
        <v>31</v>
      </c>
    </row>
    <row r="10" spans="1:6" ht="72">
      <c r="A10" s="7" t="s">
        <v>32</v>
      </c>
      <c r="B10" s="7" t="s">
        <v>33</v>
      </c>
      <c r="C10" s="6" t="s">
        <v>114</v>
      </c>
      <c r="D10" s="6" t="s">
        <v>115</v>
      </c>
      <c r="E10" s="6" t="s">
        <v>116</v>
      </c>
      <c r="F10" s="6" t="s">
        <v>290</v>
      </c>
    </row>
    <row r="11" spans="1:6" ht="18.75">
      <c r="A11" s="7"/>
      <c r="B11" s="7" t="s">
        <v>337</v>
      </c>
      <c r="C11" s="66">
        <f>C13+C46</f>
        <v>11349.8</v>
      </c>
      <c r="D11" s="66">
        <f>D13+D46</f>
        <v>11349.8</v>
      </c>
      <c r="E11" s="66">
        <f>E13+E46</f>
        <v>11750.099999999999</v>
      </c>
      <c r="F11" s="66">
        <f>E11/D11*100</f>
        <v>103.52693439531973</v>
      </c>
    </row>
    <row r="12" spans="1:6" ht="18.75">
      <c r="A12" s="7"/>
      <c r="B12" s="7" t="s">
        <v>295</v>
      </c>
      <c r="C12" s="66"/>
      <c r="D12" s="66"/>
      <c r="E12" s="66"/>
      <c r="F12" s="66"/>
    </row>
    <row r="13" spans="1:6" ht="38.25" customHeight="1">
      <c r="A13" s="47" t="s">
        <v>34</v>
      </c>
      <c r="B13" s="47" t="s">
        <v>35</v>
      </c>
      <c r="C13" s="67">
        <f>C14+C18+C27+C29+C35+C39+C43</f>
        <v>6423.099999999999</v>
      </c>
      <c r="D13" s="67">
        <f>D14+D18+D27+D29+D35+D39+D43</f>
        <v>6423.099999999999</v>
      </c>
      <c r="E13" s="67">
        <f>E14+E18+E27+E29+E35+E39+E43</f>
        <v>6823.399999999999</v>
      </c>
      <c r="F13" s="66">
        <f aca="true" t="shared" si="0" ref="F13:F71">E13/D13*100</f>
        <v>106.23219317774905</v>
      </c>
    </row>
    <row r="14" spans="1:6" ht="30.75" customHeight="1">
      <c r="A14" s="48" t="s">
        <v>36</v>
      </c>
      <c r="B14" s="47" t="s">
        <v>37</v>
      </c>
      <c r="C14" s="67">
        <f>SUM(C15:C17)</f>
        <v>888.8</v>
      </c>
      <c r="D14" s="67">
        <f>SUM(D15:D17)</f>
        <v>888.8</v>
      </c>
      <c r="E14" s="67">
        <f>SUM(E15:E17)</f>
        <v>889.4</v>
      </c>
      <c r="F14" s="66">
        <f t="shared" si="0"/>
        <v>100.06750675067507</v>
      </c>
    </row>
    <row r="15" spans="1:6" ht="153.75" customHeight="1">
      <c r="A15" s="49" t="s">
        <v>38</v>
      </c>
      <c r="B15" s="50" t="s">
        <v>39</v>
      </c>
      <c r="C15" s="68">
        <v>887.5</v>
      </c>
      <c r="D15" s="68">
        <v>887.5</v>
      </c>
      <c r="E15" s="69">
        <v>888.1</v>
      </c>
      <c r="F15" s="66">
        <f t="shared" si="0"/>
        <v>100.06760563380281</v>
      </c>
    </row>
    <row r="16" spans="1:6" ht="95.25" customHeight="1">
      <c r="A16" s="49" t="s">
        <v>40</v>
      </c>
      <c r="B16" s="50" t="s">
        <v>0</v>
      </c>
      <c r="C16" s="68">
        <v>1.3</v>
      </c>
      <c r="D16" s="68">
        <v>1.3</v>
      </c>
      <c r="E16" s="69">
        <v>1.3</v>
      </c>
      <c r="F16" s="66">
        <f t="shared" si="0"/>
        <v>100</v>
      </c>
    </row>
    <row r="17" spans="1:6" ht="171" customHeight="1" hidden="1">
      <c r="A17" s="49" t="s">
        <v>41</v>
      </c>
      <c r="B17" s="51" t="s">
        <v>42</v>
      </c>
      <c r="C17" s="68"/>
      <c r="D17" s="68"/>
      <c r="E17" s="69"/>
      <c r="F17" s="66" t="e">
        <f t="shared" si="0"/>
        <v>#DIV/0!</v>
      </c>
    </row>
    <row r="18" spans="1:6" ht="61.5" customHeight="1">
      <c r="A18" s="48" t="s">
        <v>43</v>
      </c>
      <c r="B18" s="52" t="s">
        <v>44</v>
      </c>
      <c r="C18" s="67">
        <f>C19+C21+C23+C25</f>
        <v>1133.8</v>
      </c>
      <c r="D18" s="67">
        <f>D19+D21+D23+D25</f>
        <v>1133.8</v>
      </c>
      <c r="E18" s="67">
        <f>E19+E21+E23+E25</f>
        <v>1516.6</v>
      </c>
      <c r="F18" s="66">
        <f t="shared" si="0"/>
        <v>133.76256835420708</v>
      </c>
    </row>
    <row r="19" spans="1:6" ht="138.75" customHeight="1">
      <c r="A19" s="50" t="s">
        <v>45</v>
      </c>
      <c r="B19" s="53" t="s">
        <v>46</v>
      </c>
      <c r="C19" s="68">
        <f>C20</f>
        <v>403.2</v>
      </c>
      <c r="D19" s="68">
        <f>D20</f>
        <v>403.2</v>
      </c>
      <c r="E19" s="68">
        <f>E20</f>
        <v>690.3</v>
      </c>
      <c r="F19" s="66">
        <f t="shared" si="0"/>
        <v>171.20535714285714</v>
      </c>
    </row>
    <row r="20" spans="1:6" ht="210.75" customHeight="1">
      <c r="A20" s="50" t="s">
        <v>47</v>
      </c>
      <c r="B20" s="54" t="s">
        <v>1</v>
      </c>
      <c r="C20" s="68">
        <v>403.2</v>
      </c>
      <c r="D20" s="68">
        <v>403.2</v>
      </c>
      <c r="E20" s="69">
        <v>690.3</v>
      </c>
      <c r="F20" s="66">
        <f t="shared" si="0"/>
        <v>171.20535714285714</v>
      </c>
    </row>
    <row r="21" spans="1:6" ht="166.5" customHeight="1">
      <c r="A21" s="50" t="s">
        <v>48</v>
      </c>
      <c r="B21" s="53" t="s">
        <v>49</v>
      </c>
      <c r="C21" s="68">
        <f>C22</f>
        <v>5</v>
      </c>
      <c r="D21" s="68">
        <f>D22</f>
        <v>5</v>
      </c>
      <c r="E21" s="68">
        <f>E22</f>
        <v>5.1</v>
      </c>
      <c r="F21" s="66">
        <f t="shared" si="0"/>
        <v>102</v>
      </c>
    </row>
    <row r="22" spans="1:6" ht="268.5" customHeight="1">
      <c r="A22" s="50" t="s">
        <v>50</v>
      </c>
      <c r="B22" s="54" t="s">
        <v>2</v>
      </c>
      <c r="C22" s="68">
        <v>5</v>
      </c>
      <c r="D22" s="68">
        <v>5</v>
      </c>
      <c r="E22" s="69">
        <v>5.1</v>
      </c>
      <c r="F22" s="66">
        <f t="shared" si="0"/>
        <v>102</v>
      </c>
    </row>
    <row r="23" spans="1:6" ht="149.25" customHeight="1">
      <c r="A23" s="50" t="s">
        <v>51</v>
      </c>
      <c r="B23" s="53" t="s">
        <v>3</v>
      </c>
      <c r="C23" s="68">
        <f>C24</f>
        <v>725.6</v>
      </c>
      <c r="D23" s="68">
        <f>D24</f>
        <v>725.6</v>
      </c>
      <c r="E23" s="68">
        <f>E24</f>
        <v>922.3</v>
      </c>
      <c r="F23" s="66">
        <f t="shared" si="0"/>
        <v>127.10859977949282</v>
      </c>
    </row>
    <row r="24" spans="1:6" ht="230.25" customHeight="1">
      <c r="A24" s="50" t="s">
        <v>52</v>
      </c>
      <c r="B24" s="54" t="s">
        <v>4</v>
      </c>
      <c r="C24" s="68">
        <v>725.6</v>
      </c>
      <c r="D24" s="68">
        <v>725.6</v>
      </c>
      <c r="E24" s="69">
        <v>922.3</v>
      </c>
      <c r="F24" s="66">
        <f t="shared" si="0"/>
        <v>127.10859977949282</v>
      </c>
    </row>
    <row r="25" spans="1:6" ht="141.75" customHeight="1">
      <c r="A25" s="55" t="s">
        <v>53</v>
      </c>
      <c r="B25" s="53" t="s">
        <v>5</v>
      </c>
      <c r="C25" s="69">
        <f>C26</f>
        <v>0</v>
      </c>
      <c r="D25" s="69">
        <f>D26</f>
        <v>0</v>
      </c>
      <c r="E25" s="69">
        <f>E26</f>
        <v>-101.1</v>
      </c>
      <c r="F25" s="66"/>
    </row>
    <row r="26" spans="1:6" ht="219.75" customHeight="1">
      <c r="A26" s="55" t="s">
        <v>335</v>
      </c>
      <c r="B26" s="53" t="s">
        <v>336</v>
      </c>
      <c r="C26" s="68"/>
      <c r="D26" s="68"/>
      <c r="E26" s="69">
        <v>-101.1</v>
      </c>
      <c r="F26" s="66"/>
    </row>
    <row r="27" spans="1:6" ht="24.75" customHeight="1">
      <c r="A27" s="47" t="s">
        <v>54</v>
      </c>
      <c r="B27" s="47" t="s">
        <v>55</v>
      </c>
      <c r="C27" s="67">
        <f>C28</f>
        <v>1131.6</v>
      </c>
      <c r="D27" s="67">
        <f>D28</f>
        <v>1131.6</v>
      </c>
      <c r="E27" s="67">
        <f>E28</f>
        <v>1131.7</v>
      </c>
      <c r="F27" s="66">
        <f t="shared" si="0"/>
        <v>100.0088370448922</v>
      </c>
    </row>
    <row r="28" spans="1:6" ht="27.75" customHeight="1">
      <c r="A28" s="54" t="s">
        <v>56</v>
      </c>
      <c r="B28" s="54" t="s">
        <v>57</v>
      </c>
      <c r="C28" s="68">
        <v>1131.6</v>
      </c>
      <c r="D28" s="68">
        <v>1131.6</v>
      </c>
      <c r="E28" s="69">
        <v>1131.7</v>
      </c>
      <c r="F28" s="66">
        <f t="shared" si="0"/>
        <v>100.0088370448922</v>
      </c>
    </row>
    <row r="29" spans="1:6" ht="28.5" customHeight="1">
      <c r="A29" s="47" t="s">
        <v>58</v>
      </c>
      <c r="B29" s="47" t="s">
        <v>59</v>
      </c>
      <c r="C29" s="67">
        <f>C30+C32</f>
        <v>3200.7000000000003</v>
      </c>
      <c r="D29" s="67">
        <f>D30+D32</f>
        <v>3200.7000000000003</v>
      </c>
      <c r="E29" s="67">
        <f>E30+E32</f>
        <v>3217.4999999999995</v>
      </c>
      <c r="F29" s="66">
        <f t="shared" si="0"/>
        <v>100.52488518136656</v>
      </c>
    </row>
    <row r="30" spans="1:6" ht="37.5" customHeight="1">
      <c r="A30" s="54" t="s">
        <v>60</v>
      </c>
      <c r="B30" s="54" t="s">
        <v>6</v>
      </c>
      <c r="C30" s="68">
        <f>C31</f>
        <v>545.9</v>
      </c>
      <c r="D30" s="68">
        <f>D31</f>
        <v>545.9</v>
      </c>
      <c r="E30" s="68">
        <f>E31</f>
        <v>547.6</v>
      </c>
      <c r="F30" s="66">
        <f t="shared" si="0"/>
        <v>100.31141234658362</v>
      </c>
    </row>
    <row r="31" spans="1:6" ht="105" customHeight="1">
      <c r="A31" s="54" t="s">
        <v>61</v>
      </c>
      <c r="B31" s="54" t="s">
        <v>62</v>
      </c>
      <c r="C31" s="68">
        <v>545.9</v>
      </c>
      <c r="D31" s="68">
        <v>545.9</v>
      </c>
      <c r="E31" s="69">
        <v>547.6</v>
      </c>
      <c r="F31" s="66">
        <f t="shared" si="0"/>
        <v>100.31141234658362</v>
      </c>
    </row>
    <row r="32" spans="1:6" ht="34.5" customHeight="1">
      <c r="A32" s="54" t="s">
        <v>63</v>
      </c>
      <c r="B32" s="54" t="s">
        <v>7</v>
      </c>
      <c r="C32" s="68">
        <f>C33+C34</f>
        <v>2654.8</v>
      </c>
      <c r="D32" s="68">
        <f>D33+D34</f>
        <v>2654.8</v>
      </c>
      <c r="E32" s="68">
        <f>E33+E34</f>
        <v>2669.8999999999996</v>
      </c>
      <c r="F32" s="66">
        <f t="shared" si="0"/>
        <v>100.56878107578724</v>
      </c>
    </row>
    <row r="33" spans="1:6" ht="66">
      <c r="A33" s="54" t="s">
        <v>64</v>
      </c>
      <c r="B33" s="54" t="s">
        <v>8</v>
      </c>
      <c r="C33" s="68">
        <v>1403.6</v>
      </c>
      <c r="D33" s="68">
        <v>1403.6</v>
      </c>
      <c r="E33" s="69">
        <v>1414.1</v>
      </c>
      <c r="F33" s="66">
        <f t="shared" si="0"/>
        <v>100.74807637503562</v>
      </c>
    </row>
    <row r="34" spans="1:6" ht="90" customHeight="1">
      <c r="A34" s="54" t="s">
        <v>65</v>
      </c>
      <c r="B34" s="54" t="s">
        <v>9</v>
      </c>
      <c r="C34" s="68">
        <v>1251.2</v>
      </c>
      <c r="D34" s="68">
        <v>1251.2</v>
      </c>
      <c r="E34" s="69">
        <v>1255.8</v>
      </c>
      <c r="F34" s="66">
        <f t="shared" si="0"/>
        <v>100.36764705882352</v>
      </c>
    </row>
    <row r="35" spans="1:6" ht="105.75" customHeight="1">
      <c r="A35" s="47" t="s">
        <v>66</v>
      </c>
      <c r="B35" s="47" t="s">
        <v>10</v>
      </c>
      <c r="C35" s="67">
        <f aca="true" t="shared" si="1" ref="C35:D37">C36</f>
        <v>5.9</v>
      </c>
      <c r="D35" s="67">
        <f t="shared" si="1"/>
        <v>5.9</v>
      </c>
      <c r="E35" s="67">
        <f>E36</f>
        <v>5.9</v>
      </c>
      <c r="F35" s="66">
        <f t="shared" si="0"/>
        <v>100</v>
      </c>
    </row>
    <row r="36" spans="1:6" ht="165.75" customHeight="1">
      <c r="A36" s="54" t="s">
        <v>67</v>
      </c>
      <c r="B36" s="54" t="s">
        <v>11</v>
      </c>
      <c r="C36" s="68">
        <f t="shared" si="1"/>
        <v>5.9</v>
      </c>
      <c r="D36" s="68">
        <f t="shared" si="1"/>
        <v>5.9</v>
      </c>
      <c r="E36" s="68">
        <f>E37</f>
        <v>5.9</v>
      </c>
      <c r="F36" s="66">
        <f t="shared" si="0"/>
        <v>100</v>
      </c>
    </row>
    <row r="37" spans="1:6" ht="153.75" customHeight="1">
      <c r="A37" s="54" t="s">
        <v>68</v>
      </c>
      <c r="B37" s="54" t="s">
        <v>12</v>
      </c>
      <c r="C37" s="68">
        <f t="shared" si="1"/>
        <v>5.9</v>
      </c>
      <c r="D37" s="68">
        <f t="shared" si="1"/>
        <v>5.9</v>
      </c>
      <c r="E37" s="68">
        <f>E38</f>
        <v>5.9</v>
      </c>
      <c r="F37" s="66">
        <f t="shared" si="0"/>
        <v>100</v>
      </c>
    </row>
    <row r="38" spans="1:6" ht="129.75" customHeight="1">
      <c r="A38" s="54" t="s">
        <v>69</v>
      </c>
      <c r="B38" s="54" t="s">
        <v>13</v>
      </c>
      <c r="C38" s="68">
        <v>5.9</v>
      </c>
      <c r="D38" s="68">
        <v>5.9</v>
      </c>
      <c r="E38" s="69">
        <v>5.9</v>
      </c>
      <c r="F38" s="66">
        <f t="shared" si="0"/>
        <v>100</v>
      </c>
    </row>
    <row r="39" spans="1:6" ht="33">
      <c r="A39" s="47" t="s">
        <v>70</v>
      </c>
      <c r="B39" s="47" t="s">
        <v>71</v>
      </c>
      <c r="C39" s="67">
        <f aca="true" t="shared" si="2" ref="C39:D41">C40</f>
        <v>62.2</v>
      </c>
      <c r="D39" s="67">
        <f t="shared" si="2"/>
        <v>62.2</v>
      </c>
      <c r="E39" s="67">
        <f>E40</f>
        <v>62.2</v>
      </c>
      <c r="F39" s="66">
        <f t="shared" si="0"/>
        <v>100</v>
      </c>
    </row>
    <row r="40" spans="1:6" ht="46.5" customHeight="1">
      <c r="A40" s="54" t="s">
        <v>72</v>
      </c>
      <c r="B40" s="54" t="s">
        <v>73</v>
      </c>
      <c r="C40" s="68">
        <f t="shared" si="2"/>
        <v>62.2</v>
      </c>
      <c r="D40" s="68">
        <f t="shared" si="2"/>
        <v>62.2</v>
      </c>
      <c r="E40" s="68">
        <f>E41</f>
        <v>62.2</v>
      </c>
      <c r="F40" s="66">
        <f t="shared" si="0"/>
        <v>100</v>
      </c>
    </row>
    <row r="41" spans="1:6" ht="39.75" customHeight="1">
      <c r="A41" s="54" t="s">
        <v>74</v>
      </c>
      <c r="B41" s="54" t="s">
        <v>75</v>
      </c>
      <c r="C41" s="68">
        <f t="shared" si="2"/>
        <v>62.2</v>
      </c>
      <c r="D41" s="68">
        <f t="shared" si="2"/>
        <v>62.2</v>
      </c>
      <c r="E41" s="68">
        <f>E42</f>
        <v>62.2</v>
      </c>
      <c r="F41" s="66">
        <f t="shared" si="0"/>
        <v>100</v>
      </c>
    </row>
    <row r="42" spans="1:6" ht="48.75" customHeight="1">
      <c r="A42" s="54" t="s">
        <v>76</v>
      </c>
      <c r="B42" s="54" t="s">
        <v>77</v>
      </c>
      <c r="C42" s="68">
        <v>62.2</v>
      </c>
      <c r="D42" s="68">
        <v>62.2</v>
      </c>
      <c r="E42" s="69">
        <v>62.2</v>
      </c>
      <c r="F42" s="66">
        <f t="shared" si="0"/>
        <v>100</v>
      </c>
    </row>
    <row r="43" spans="1:6" ht="42.75" customHeight="1">
      <c r="A43" s="47" t="s">
        <v>78</v>
      </c>
      <c r="B43" s="47" t="s">
        <v>14</v>
      </c>
      <c r="C43" s="67">
        <f>C45</f>
        <v>0.1</v>
      </c>
      <c r="D43" s="67">
        <f>D45</f>
        <v>0.1</v>
      </c>
      <c r="E43" s="67">
        <f>E45</f>
        <v>0.1</v>
      </c>
      <c r="F43" s="66">
        <f t="shared" si="0"/>
        <v>100</v>
      </c>
    </row>
    <row r="44" spans="1:6" ht="54.75" customHeight="1">
      <c r="A44" s="54" t="s">
        <v>79</v>
      </c>
      <c r="B44" s="54" t="s">
        <v>15</v>
      </c>
      <c r="C44" s="68">
        <f>C45</f>
        <v>0.1</v>
      </c>
      <c r="D44" s="68">
        <f>D45</f>
        <v>0.1</v>
      </c>
      <c r="E44" s="68">
        <f>E45</f>
        <v>0.1</v>
      </c>
      <c r="F44" s="66">
        <f t="shared" si="0"/>
        <v>100</v>
      </c>
    </row>
    <row r="45" spans="1:6" ht="78" customHeight="1">
      <c r="A45" s="54" t="s">
        <v>80</v>
      </c>
      <c r="B45" s="54" t="s">
        <v>16</v>
      </c>
      <c r="C45" s="68">
        <v>0.1</v>
      </c>
      <c r="D45" s="68">
        <v>0.1</v>
      </c>
      <c r="E45" s="69">
        <v>0.1</v>
      </c>
      <c r="F45" s="66">
        <f t="shared" si="0"/>
        <v>100</v>
      </c>
    </row>
    <row r="46" spans="1:6" ht="27.75" customHeight="1">
      <c r="A46" s="47" t="s">
        <v>81</v>
      </c>
      <c r="B46" s="47" t="s">
        <v>82</v>
      </c>
      <c r="C46" s="67">
        <f>C47+C65+C70+C62</f>
        <v>4926.7</v>
      </c>
      <c r="D46" s="67">
        <f>D47+D65+D70+D62</f>
        <v>4926.7</v>
      </c>
      <c r="E46" s="67">
        <f>E47+E65+E70+E62</f>
        <v>4926.7</v>
      </c>
      <c r="F46" s="66">
        <f t="shared" si="0"/>
        <v>100</v>
      </c>
    </row>
    <row r="47" spans="1:6" ht="65.25" customHeight="1">
      <c r="A47" s="47" t="s">
        <v>83</v>
      </c>
      <c r="B47" s="47" t="s">
        <v>84</v>
      </c>
      <c r="C47" s="67">
        <f>C48+C51+C57</f>
        <v>4863.9</v>
      </c>
      <c r="D47" s="67">
        <f>D48+D51+D57</f>
        <v>4863.9</v>
      </c>
      <c r="E47" s="67">
        <f>E48+E51+E57</f>
        <v>4863.9</v>
      </c>
      <c r="F47" s="66">
        <f t="shared" si="0"/>
        <v>100</v>
      </c>
    </row>
    <row r="48" spans="1:6" ht="47.25" customHeight="1">
      <c r="A48" s="54" t="s">
        <v>85</v>
      </c>
      <c r="B48" s="54" t="s">
        <v>86</v>
      </c>
      <c r="C48" s="68">
        <f>C50</f>
        <v>4671.4</v>
      </c>
      <c r="D48" s="68">
        <f>D50</f>
        <v>4671.4</v>
      </c>
      <c r="E48" s="68">
        <f>E50</f>
        <v>4671.4</v>
      </c>
      <c r="F48" s="66">
        <f t="shared" si="0"/>
        <v>100</v>
      </c>
    </row>
    <row r="49" spans="1:6" ht="42" customHeight="1">
      <c r="A49" s="54" t="s">
        <v>87</v>
      </c>
      <c r="B49" s="54" t="s">
        <v>88</v>
      </c>
      <c r="C49" s="68">
        <f>C50</f>
        <v>4671.4</v>
      </c>
      <c r="D49" s="68">
        <f>D50</f>
        <v>4671.4</v>
      </c>
      <c r="E49" s="68">
        <f>E50</f>
        <v>4671.4</v>
      </c>
      <c r="F49" s="66">
        <f t="shared" si="0"/>
        <v>100</v>
      </c>
    </row>
    <row r="50" spans="1:6" ht="59.25" customHeight="1">
      <c r="A50" s="54" t="s">
        <v>89</v>
      </c>
      <c r="B50" s="50" t="s">
        <v>90</v>
      </c>
      <c r="C50" s="68">
        <v>4671.4</v>
      </c>
      <c r="D50" s="68">
        <v>4671.4</v>
      </c>
      <c r="E50" s="69">
        <v>4671.4</v>
      </c>
      <c r="F50" s="66">
        <f t="shared" si="0"/>
        <v>100</v>
      </c>
    </row>
    <row r="51" spans="1:6" ht="60" customHeight="1">
      <c r="A51" s="54" t="s">
        <v>91</v>
      </c>
      <c r="B51" s="54" t="s">
        <v>17</v>
      </c>
      <c r="C51" s="67">
        <f aca="true" t="shared" si="3" ref="C51:E52">C52</f>
        <v>100</v>
      </c>
      <c r="D51" s="67">
        <f t="shared" si="3"/>
        <v>100</v>
      </c>
      <c r="E51" s="67">
        <f t="shared" si="3"/>
        <v>100</v>
      </c>
      <c r="F51" s="66">
        <f t="shared" si="0"/>
        <v>100</v>
      </c>
    </row>
    <row r="52" spans="1:6" ht="29.25" customHeight="1">
      <c r="A52" s="54" t="s">
        <v>92</v>
      </c>
      <c r="B52" s="54" t="s">
        <v>18</v>
      </c>
      <c r="C52" s="68">
        <f t="shared" si="3"/>
        <v>100</v>
      </c>
      <c r="D52" s="68">
        <f t="shared" si="3"/>
        <v>100</v>
      </c>
      <c r="E52" s="68">
        <f t="shared" si="3"/>
        <v>100</v>
      </c>
      <c r="F52" s="66">
        <f t="shared" si="0"/>
        <v>100</v>
      </c>
    </row>
    <row r="53" spans="1:6" ht="39" customHeight="1">
      <c r="A53" s="54" t="s">
        <v>93</v>
      </c>
      <c r="B53" s="54" t="s">
        <v>19</v>
      </c>
      <c r="C53" s="68">
        <f aca="true" t="shared" si="4" ref="C53:D55">C54</f>
        <v>100</v>
      </c>
      <c r="D53" s="68">
        <f t="shared" si="4"/>
        <v>100</v>
      </c>
      <c r="E53" s="68">
        <f>E54</f>
        <v>100</v>
      </c>
      <c r="F53" s="66">
        <f t="shared" si="0"/>
        <v>100</v>
      </c>
    </row>
    <row r="54" spans="1:6" ht="82.5" customHeight="1">
      <c r="A54" s="49" t="s">
        <v>91</v>
      </c>
      <c r="B54" s="54" t="s">
        <v>17</v>
      </c>
      <c r="C54" s="68">
        <f t="shared" si="4"/>
        <v>100</v>
      </c>
      <c r="D54" s="68">
        <f t="shared" si="4"/>
        <v>100</v>
      </c>
      <c r="E54" s="68">
        <f>E55</f>
        <v>100</v>
      </c>
      <c r="F54" s="66">
        <f t="shared" si="0"/>
        <v>100</v>
      </c>
    </row>
    <row r="55" spans="1:6" ht="16.5">
      <c r="A55" s="49" t="s">
        <v>92</v>
      </c>
      <c r="B55" s="54" t="s">
        <v>18</v>
      </c>
      <c r="C55" s="68">
        <f t="shared" si="4"/>
        <v>100</v>
      </c>
      <c r="D55" s="68">
        <f t="shared" si="4"/>
        <v>100</v>
      </c>
      <c r="E55" s="68">
        <f>E56</f>
        <v>100</v>
      </c>
      <c r="F55" s="66">
        <f t="shared" si="0"/>
        <v>100</v>
      </c>
    </row>
    <row r="56" spans="1:6" ht="35.25" customHeight="1">
      <c r="A56" s="49" t="s">
        <v>93</v>
      </c>
      <c r="B56" s="54" t="s">
        <v>19</v>
      </c>
      <c r="C56" s="68">
        <v>100</v>
      </c>
      <c r="D56" s="68">
        <v>100</v>
      </c>
      <c r="E56" s="69">
        <v>100</v>
      </c>
      <c r="F56" s="66">
        <f t="shared" si="0"/>
        <v>100</v>
      </c>
    </row>
    <row r="57" spans="1:6" ht="48" customHeight="1">
      <c r="A57" s="55" t="s">
        <v>94</v>
      </c>
      <c r="B57" s="54" t="s">
        <v>95</v>
      </c>
      <c r="C57" s="68">
        <f>C58+C60</f>
        <v>92.5</v>
      </c>
      <c r="D57" s="68">
        <f>D58+D60</f>
        <v>92.5</v>
      </c>
      <c r="E57" s="68">
        <f>E58+E60</f>
        <v>92.5</v>
      </c>
      <c r="F57" s="66">
        <f t="shared" si="0"/>
        <v>100</v>
      </c>
    </row>
    <row r="58" spans="1:6" ht="62.25" customHeight="1">
      <c r="A58" s="55" t="s">
        <v>96</v>
      </c>
      <c r="B58" s="54" t="s">
        <v>20</v>
      </c>
      <c r="C58" s="70">
        <f>C59</f>
        <v>3.8</v>
      </c>
      <c r="D58" s="70">
        <f>D59</f>
        <v>3.8</v>
      </c>
      <c r="E58" s="70">
        <f>E59</f>
        <v>3.8</v>
      </c>
      <c r="F58" s="66">
        <f t="shared" si="0"/>
        <v>100</v>
      </c>
    </row>
    <row r="59" spans="1:6" ht="81" customHeight="1">
      <c r="A59" s="55" t="s">
        <v>97</v>
      </c>
      <c r="B59" s="54" t="s">
        <v>21</v>
      </c>
      <c r="C59" s="70">
        <v>3.8</v>
      </c>
      <c r="D59" s="70">
        <v>3.8</v>
      </c>
      <c r="E59" s="69">
        <v>3.8</v>
      </c>
      <c r="F59" s="66">
        <f t="shared" si="0"/>
        <v>100</v>
      </c>
    </row>
    <row r="60" spans="1:6" ht="78" customHeight="1">
      <c r="A60" s="55" t="s">
        <v>98</v>
      </c>
      <c r="B60" s="54" t="s">
        <v>22</v>
      </c>
      <c r="C60" s="70">
        <f>C61</f>
        <v>88.7</v>
      </c>
      <c r="D60" s="70">
        <f>D61</f>
        <v>88.7</v>
      </c>
      <c r="E60" s="70">
        <f>E61</f>
        <v>88.7</v>
      </c>
      <c r="F60" s="66">
        <f t="shared" si="0"/>
        <v>100</v>
      </c>
    </row>
    <row r="61" spans="1:6" ht="78" customHeight="1">
      <c r="A61" s="55" t="s">
        <v>99</v>
      </c>
      <c r="B61" s="54" t="s">
        <v>23</v>
      </c>
      <c r="C61" s="70">
        <v>88.7</v>
      </c>
      <c r="D61" s="70">
        <v>88.7</v>
      </c>
      <c r="E61" s="69">
        <v>88.7</v>
      </c>
      <c r="F61" s="66">
        <f t="shared" si="0"/>
        <v>100</v>
      </c>
    </row>
    <row r="62" spans="1:6" ht="36" customHeight="1">
      <c r="A62" s="56" t="s">
        <v>100</v>
      </c>
      <c r="B62" s="47" t="s">
        <v>101</v>
      </c>
      <c r="C62" s="71">
        <f aca="true" t="shared" si="5" ref="C62:E63">C63</f>
        <v>120</v>
      </c>
      <c r="D62" s="71">
        <f t="shared" si="5"/>
        <v>120</v>
      </c>
      <c r="E62" s="71">
        <f t="shared" si="5"/>
        <v>120</v>
      </c>
      <c r="F62" s="66">
        <f t="shared" si="0"/>
        <v>100</v>
      </c>
    </row>
    <row r="63" spans="1:6" ht="48.75" customHeight="1">
      <c r="A63" s="55" t="s">
        <v>102</v>
      </c>
      <c r="B63" s="54" t="s">
        <v>24</v>
      </c>
      <c r="C63" s="70">
        <f t="shared" si="5"/>
        <v>120</v>
      </c>
      <c r="D63" s="70">
        <f t="shared" si="5"/>
        <v>120</v>
      </c>
      <c r="E63" s="70">
        <f t="shared" si="5"/>
        <v>120</v>
      </c>
      <c r="F63" s="66">
        <f t="shared" si="0"/>
        <v>100</v>
      </c>
    </row>
    <row r="64" spans="1:6" ht="48" customHeight="1">
      <c r="A64" s="55" t="s">
        <v>103</v>
      </c>
      <c r="B64" s="54" t="s">
        <v>104</v>
      </c>
      <c r="C64" s="70">
        <v>120</v>
      </c>
      <c r="D64" s="70">
        <v>120</v>
      </c>
      <c r="E64" s="69">
        <v>120</v>
      </c>
      <c r="F64" s="66">
        <f t="shared" si="0"/>
        <v>100</v>
      </c>
    </row>
    <row r="65" spans="1:6" ht="129.75" customHeight="1">
      <c r="A65" s="56" t="s">
        <v>105</v>
      </c>
      <c r="B65" s="47" t="s">
        <v>25</v>
      </c>
      <c r="C65" s="71">
        <f>C68</f>
        <v>2.6</v>
      </c>
      <c r="D65" s="71">
        <f>D68</f>
        <v>2.6</v>
      </c>
      <c r="E65" s="71">
        <f>E68</f>
        <v>2.6</v>
      </c>
      <c r="F65" s="66">
        <f t="shared" si="0"/>
        <v>100</v>
      </c>
    </row>
    <row r="66" spans="1:6" ht="168.75" customHeight="1">
      <c r="A66" s="55" t="s">
        <v>106</v>
      </c>
      <c r="B66" s="54" t="s">
        <v>26</v>
      </c>
      <c r="C66" s="70">
        <f aca="true" t="shared" si="6" ref="C66:E67">C67</f>
        <v>2.6</v>
      </c>
      <c r="D66" s="70">
        <f t="shared" si="6"/>
        <v>2.6</v>
      </c>
      <c r="E66" s="70">
        <f t="shared" si="6"/>
        <v>2.6</v>
      </c>
      <c r="F66" s="66">
        <f t="shared" si="0"/>
        <v>100</v>
      </c>
    </row>
    <row r="67" spans="1:6" ht="153.75" customHeight="1">
      <c r="A67" s="55" t="s">
        <v>107</v>
      </c>
      <c r="B67" s="54" t="s">
        <v>27</v>
      </c>
      <c r="C67" s="68">
        <f t="shared" si="6"/>
        <v>2.6</v>
      </c>
      <c r="D67" s="68">
        <f t="shared" si="6"/>
        <v>2.6</v>
      </c>
      <c r="E67" s="68">
        <f t="shared" si="6"/>
        <v>2.6</v>
      </c>
      <c r="F67" s="66">
        <f t="shared" si="0"/>
        <v>100</v>
      </c>
    </row>
    <row r="68" spans="1:6" ht="102.75" customHeight="1">
      <c r="A68" s="55" t="s">
        <v>108</v>
      </c>
      <c r="B68" s="54" t="s">
        <v>28</v>
      </c>
      <c r="C68" s="68">
        <v>2.6</v>
      </c>
      <c r="D68" s="68">
        <v>2.6</v>
      </c>
      <c r="E68" s="69">
        <v>2.6</v>
      </c>
      <c r="F68" s="66">
        <f t="shared" si="0"/>
        <v>100</v>
      </c>
    </row>
    <row r="69" spans="1:6" ht="87" customHeight="1">
      <c r="A69" s="48" t="s">
        <v>109</v>
      </c>
      <c r="B69" s="47" t="s">
        <v>110</v>
      </c>
      <c r="C69" s="67">
        <f aca="true" t="shared" si="7" ref="C69:E70">C70</f>
        <v>-59.8</v>
      </c>
      <c r="D69" s="67">
        <f t="shared" si="7"/>
        <v>-59.8</v>
      </c>
      <c r="E69" s="67">
        <f t="shared" si="7"/>
        <v>-59.8</v>
      </c>
      <c r="F69" s="66">
        <f t="shared" si="0"/>
        <v>100</v>
      </c>
    </row>
    <row r="70" spans="1:6" ht="86.25" customHeight="1">
      <c r="A70" s="49" t="s">
        <v>111</v>
      </c>
      <c r="B70" s="54" t="s">
        <v>29</v>
      </c>
      <c r="C70" s="68">
        <f t="shared" si="7"/>
        <v>-59.8</v>
      </c>
      <c r="D70" s="68">
        <f t="shared" si="7"/>
        <v>-59.8</v>
      </c>
      <c r="E70" s="68">
        <f t="shared" si="7"/>
        <v>-59.8</v>
      </c>
      <c r="F70" s="66">
        <f t="shared" si="0"/>
        <v>100</v>
      </c>
    </row>
    <row r="71" spans="1:6" ht="87.75" customHeight="1">
      <c r="A71" s="49" t="s">
        <v>112</v>
      </c>
      <c r="B71" s="54" t="s">
        <v>30</v>
      </c>
      <c r="C71" s="68">
        <v>-59.8</v>
      </c>
      <c r="D71" s="68">
        <v>-59.8</v>
      </c>
      <c r="E71" s="69">
        <v>-59.8</v>
      </c>
      <c r="F71" s="66">
        <f t="shared" si="0"/>
        <v>100</v>
      </c>
    </row>
    <row r="72" spans="1:6" ht="87.75" customHeight="1">
      <c r="A72" s="10"/>
      <c r="B72" s="9"/>
      <c r="C72" s="10"/>
      <c r="D72" s="4"/>
      <c r="E72" s="8"/>
      <c r="F72" s="8"/>
    </row>
    <row r="74" spans="1:8" ht="15.75">
      <c r="A74" s="14" t="s">
        <v>285</v>
      </c>
      <c r="B74" s="15"/>
      <c r="C74" s="15"/>
      <c r="D74" s="14"/>
      <c r="E74" s="14"/>
      <c r="F74" s="15"/>
      <c r="G74" s="15"/>
      <c r="H74" s="19"/>
    </row>
    <row r="75" spans="1:8" ht="15.75" customHeight="1">
      <c r="A75" s="14" t="s">
        <v>286</v>
      </c>
      <c r="B75" s="15"/>
      <c r="C75" s="15"/>
      <c r="D75" s="17"/>
      <c r="E75" s="118" t="s">
        <v>287</v>
      </c>
      <c r="F75" s="118"/>
      <c r="G75" s="43"/>
      <c r="H75" s="43"/>
    </row>
  </sheetData>
  <sheetProtection/>
  <mergeCells count="7">
    <mergeCell ref="E75:F75"/>
    <mergeCell ref="A8:E8"/>
    <mergeCell ref="C1:F1"/>
    <mergeCell ref="C2:F2"/>
    <mergeCell ref="C4:F4"/>
    <mergeCell ref="C5:F5"/>
    <mergeCell ref="D3:F3"/>
  </mergeCells>
  <printOptions/>
  <pageMargins left="0.7874015748031497" right="0.31496062992125984" top="0.4330708661417323" bottom="0.4330708661417323" header="0.3937007874015748" footer="0.3937007874015748"/>
  <pageSetup fitToHeight="0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zoomScalePageLayoutView="0" workbookViewId="0" topLeftCell="A13">
      <selection activeCell="N8" sqref="N8"/>
    </sheetView>
  </sheetViews>
  <sheetFormatPr defaultColWidth="9.140625" defaultRowHeight="12.75"/>
  <cols>
    <col min="1" max="1" width="6.28125" style="0" customWidth="1"/>
    <col min="2" max="2" width="37.421875" style="0" customWidth="1"/>
    <col min="3" max="3" width="7.7109375" style="0" customWidth="1"/>
    <col min="4" max="4" width="7.421875" style="0" customWidth="1"/>
    <col min="5" max="5" width="7.28125" style="0" customWidth="1"/>
    <col min="6" max="6" width="17.28125" style="0" customWidth="1"/>
    <col min="8" max="8" width="10.140625" style="0" customWidth="1"/>
    <col min="9" max="9" width="10.00390625" style="0" customWidth="1"/>
  </cols>
  <sheetData>
    <row r="1" spans="1:10" ht="15.75">
      <c r="A1" s="5"/>
      <c r="B1" s="120" t="s">
        <v>341</v>
      </c>
      <c r="C1" s="120"/>
      <c r="D1" s="120"/>
      <c r="E1" s="120"/>
      <c r="F1" s="120"/>
      <c r="G1" s="120"/>
      <c r="H1" s="120"/>
      <c r="I1" s="120"/>
      <c r="J1" s="120"/>
    </row>
    <row r="2" spans="1:10" ht="15.75">
      <c r="A2" s="5"/>
      <c r="B2" s="5"/>
      <c r="C2" s="5"/>
      <c r="D2" s="120" t="s">
        <v>347</v>
      </c>
      <c r="E2" s="120"/>
      <c r="F2" s="120"/>
      <c r="G2" s="120"/>
      <c r="H2" s="120"/>
      <c r="I2" s="120"/>
      <c r="J2" s="120"/>
    </row>
    <row r="3" spans="1:10" ht="15.75">
      <c r="A3" s="5"/>
      <c r="B3" s="5"/>
      <c r="C3" s="5"/>
      <c r="D3" s="120" t="s">
        <v>288</v>
      </c>
      <c r="E3" s="120"/>
      <c r="F3" s="120"/>
      <c r="G3" s="120"/>
      <c r="H3" s="120"/>
      <c r="I3" s="120"/>
      <c r="J3" s="120"/>
    </row>
    <row r="4" spans="1:10" ht="15.75">
      <c r="A4" s="5"/>
      <c r="B4" s="5"/>
      <c r="C4" s="5"/>
      <c r="D4" s="122" t="s">
        <v>289</v>
      </c>
      <c r="E4" s="122"/>
      <c r="F4" s="122"/>
      <c r="G4" s="122"/>
      <c r="H4" s="122"/>
      <c r="I4" s="122"/>
      <c r="J4" s="122"/>
    </row>
    <row r="5" spans="1:10" ht="15.75">
      <c r="A5" s="5"/>
      <c r="B5" s="5"/>
      <c r="C5" s="5"/>
      <c r="D5" s="122" t="s">
        <v>348</v>
      </c>
      <c r="E5" s="122"/>
      <c r="F5" s="122"/>
      <c r="G5" s="122"/>
      <c r="H5" s="122"/>
      <c r="I5" s="122"/>
      <c r="J5" s="122"/>
    </row>
    <row r="6" spans="1:10" ht="15.75">
      <c r="A6" s="5"/>
      <c r="B6" s="5"/>
      <c r="C6" s="5"/>
      <c r="D6" s="1"/>
      <c r="E6" s="1"/>
      <c r="F6" s="1"/>
      <c r="G6" s="1"/>
      <c r="H6" s="1"/>
      <c r="I6" s="1"/>
      <c r="J6" s="1"/>
    </row>
    <row r="7" spans="1:10" ht="33" customHeight="1">
      <c r="A7" s="123" t="s">
        <v>291</v>
      </c>
      <c r="B7" s="123"/>
      <c r="C7" s="123"/>
      <c r="D7" s="123"/>
      <c r="E7" s="123"/>
      <c r="F7" s="123"/>
      <c r="G7" s="123"/>
      <c r="H7" s="123"/>
      <c r="I7" s="123"/>
      <c r="J7" s="123"/>
    </row>
    <row r="8" ht="16.5" thickBot="1">
      <c r="I8" s="5" t="s">
        <v>305</v>
      </c>
    </row>
    <row r="9" spans="1:11" ht="96">
      <c r="A9" s="72" t="s">
        <v>117</v>
      </c>
      <c r="B9" s="73" t="s">
        <v>118</v>
      </c>
      <c r="C9" s="74" t="s">
        <v>119</v>
      </c>
      <c r="D9" s="75" t="s">
        <v>120</v>
      </c>
      <c r="E9" s="75" t="s">
        <v>121</v>
      </c>
      <c r="F9" s="75" t="s">
        <v>122</v>
      </c>
      <c r="G9" s="75" t="s">
        <v>123</v>
      </c>
      <c r="H9" s="76" t="s">
        <v>114</v>
      </c>
      <c r="I9" s="76" t="s">
        <v>115</v>
      </c>
      <c r="J9" s="76" t="s">
        <v>116</v>
      </c>
      <c r="K9" s="76" t="s">
        <v>290</v>
      </c>
    </row>
    <row r="10" spans="1:11" ht="15.75">
      <c r="A10" s="77"/>
      <c r="B10" s="78" t="s">
        <v>124</v>
      </c>
      <c r="C10" s="78"/>
      <c r="D10" s="79"/>
      <c r="E10" s="79"/>
      <c r="F10" s="79"/>
      <c r="G10" s="79"/>
      <c r="H10" s="96">
        <f>H11</f>
        <v>15854.699999999999</v>
      </c>
      <c r="I10" s="96">
        <f>I11</f>
        <v>15854.699999999999</v>
      </c>
      <c r="J10" s="96">
        <f>J11</f>
        <v>11815.599999999999</v>
      </c>
      <c r="K10" s="96">
        <f>J10/I10*100</f>
        <v>74.52427355926002</v>
      </c>
    </row>
    <row r="11" spans="1:11" ht="36.75" customHeight="1">
      <c r="A11" s="78" t="s">
        <v>125</v>
      </c>
      <c r="B11" s="78" t="s">
        <v>126</v>
      </c>
      <c r="C11" s="78"/>
      <c r="D11" s="80"/>
      <c r="E11" s="80"/>
      <c r="F11" s="80"/>
      <c r="G11" s="80"/>
      <c r="H11" s="96">
        <f>H12+H55+H62+H71+H84+H111+H126+H131+H106</f>
        <v>15854.699999999999</v>
      </c>
      <c r="I11" s="96">
        <f>I12+I55+I62+I71+I84+I111+I126+I131+I106</f>
        <v>15854.699999999999</v>
      </c>
      <c r="J11" s="96">
        <f>J12+J55+J62+J71+J84+J111+J126+J131+J106</f>
        <v>11815.599999999999</v>
      </c>
      <c r="K11" s="96">
        <f aca="true" t="shared" si="0" ref="K11:K74">J11/I11*100</f>
        <v>74.52427355926002</v>
      </c>
    </row>
    <row r="12" spans="1:11" ht="19.5" customHeight="1">
      <c r="A12" s="78"/>
      <c r="B12" s="78" t="s">
        <v>127</v>
      </c>
      <c r="C12" s="78">
        <v>992</v>
      </c>
      <c r="D12" s="80" t="s">
        <v>128</v>
      </c>
      <c r="E12" s="80" t="s">
        <v>129</v>
      </c>
      <c r="F12" s="77"/>
      <c r="G12" s="77"/>
      <c r="H12" s="96">
        <f>H13+H18+H28+H33+H38+H42</f>
        <v>4101.1</v>
      </c>
      <c r="I12" s="96">
        <f>I13+I18+I28+I33+I38+I42</f>
        <v>4101.1</v>
      </c>
      <c r="J12" s="96">
        <f>J13+J18+J28+J33+J38+J42</f>
        <v>4074.6</v>
      </c>
      <c r="K12" s="96">
        <f t="shared" si="0"/>
        <v>99.35383189875886</v>
      </c>
    </row>
    <row r="13" spans="1:11" ht="63">
      <c r="A13" s="77"/>
      <c r="B13" s="77" t="s">
        <v>130</v>
      </c>
      <c r="C13" s="81">
        <v>992</v>
      </c>
      <c r="D13" s="82" t="s">
        <v>128</v>
      </c>
      <c r="E13" s="82" t="s">
        <v>131</v>
      </c>
      <c r="F13" s="83"/>
      <c r="G13" s="83"/>
      <c r="H13" s="97">
        <f aca="true" t="shared" si="1" ref="H13:I16">H14</f>
        <v>703.9</v>
      </c>
      <c r="I13" s="97">
        <f t="shared" si="1"/>
        <v>703.9</v>
      </c>
      <c r="J13" s="97">
        <f>J14</f>
        <v>703.2</v>
      </c>
      <c r="K13" s="96">
        <f t="shared" si="0"/>
        <v>99.90055405597387</v>
      </c>
    </row>
    <row r="14" spans="1:11" ht="47.25">
      <c r="A14" s="77"/>
      <c r="B14" s="77" t="s">
        <v>132</v>
      </c>
      <c r="C14" s="81">
        <v>992</v>
      </c>
      <c r="D14" s="82" t="s">
        <v>128</v>
      </c>
      <c r="E14" s="82" t="s">
        <v>131</v>
      </c>
      <c r="F14" s="82" t="s">
        <v>133</v>
      </c>
      <c r="G14" s="82"/>
      <c r="H14" s="97">
        <f t="shared" si="1"/>
        <v>703.9</v>
      </c>
      <c r="I14" s="97">
        <f t="shared" si="1"/>
        <v>703.9</v>
      </c>
      <c r="J14" s="97">
        <f>J15</f>
        <v>703.2</v>
      </c>
      <c r="K14" s="96">
        <f t="shared" si="0"/>
        <v>99.90055405597387</v>
      </c>
    </row>
    <row r="15" spans="1:11" ht="47.25">
      <c r="A15" s="77"/>
      <c r="B15" s="77" t="s">
        <v>134</v>
      </c>
      <c r="C15" s="81">
        <v>992</v>
      </c>
      <c r="D15" s="82" t="s">
        <v>128</v>
      </c>
      <c r="E15" s="82" t="s">
        <v>131</v>
      </c>
      <c r="F15" s="82" t="s">
        <v>135</v>
      </c>
      <c r="G15" s="82"/>
      <c r="H15" s="97">
        <f t="shared" si="1"/>
        <v>703.9</v>
      </c>
      <c r="I15" s="97">
        <f t="shared" si="1"/>
        <v>703.9</v>
      </c>
      <c r="J15" s="97">
        <f>J16</f>
        <v>703.2</v>
      </c>
      <c r="K15" s="96">
        <f t="shared" si="0"/>
        <v>99.90055405597387</v>
      </c>
    </row>
    <row r="16" spans="1:11" ht="31.5">
      <c r="A16" s="77"/>
      <c r="B16" s="77" t="s">
        <v>136</v>
      </c>
      <c r="C16" s="81">
        <v>992</v>
      </c>
      <c r="D16" s="82" t="s">
        <v>128</v>
      </c>
      <c r="E16" s="82" t="s">
        <v>131</v>
      </c>
      <c r="F16" s="82" t="s">
        <v>137</v>
      </c>
      <c r="G16" s="82"/>
      <c r="H16" s="97">
        <f t="shared" si="1"/>
        <v>703.9</v>
      </c>
      <c r="I16" s="97">
        <f t="shared" si="1"/>
        <v>703.9</v>
      </c>
      <c r="J16" s="97">
        <f>J17</f>
        <v>703.2</v>
      </c>
      <c r="K16" s="96">
        <f t="shared" si="0"/>
        <v>99.90055405597387</v>
      </c>
    </row>
    <row r="17" spans="1:11" ht="117" customHeight="1">
      <c r="A17" s="77"/>
      <c r="B17" s="77" t="s">
        <v>138</v>
      </c>
      <c r="C17" s="81">
        <v>992</v>
      </c>
      <c r="D17" s="82" t="s">
        <v>128</v>
      </c>
      <c r="E17" s="82" t="s">
        <v>131</v>
      </c>
      <c r="F17" s="82" t="s">
        <v>137</v>
      </c>
      <c r="G17" s="82" t="s">
        <v>139</v>
      </c>
      <c r="H17" s="97">
        <v>703.9</v>
      </c>
      <c r="I17" s="97">
        <v>703.9</v>
      </c>
      <c r="J17" s="98">
        <v>703.2</v>
      </c>
      <c r="K17" s="96">
        <f t="shared" si="0"/>
        <v>99.90055405597387</v>
      </c>
    </row>
    <row r="18" spans="1:11" ht="78.75">
      <c r="A18" s="85"/>
      <c r="B18" s="77" t="s">
        <v>140</v>
      </c>
      <c r="C18" s="81">
        <v>992</v>
      </c>
      <c r="D18" s="82" t="s">
        <v>128</v>
      </c>
      <c r="E18" s="82" t="s">
        <v>141</v>
      </c>
      <c r="F18" s="82"/>
      <c r="G18" s="82"/>
      <c r="H18" s="97">
        <f>H19</f>
        <v>3003.8</v>
      </c>
      <c r="I18" s="97">
        <f>I19</f>
        <v>3003.8</v>
      </c>
      <c r="J18" s="97">
        <f>J19</f>
        <v>2983</v>
      </c>
      <c r="K18" s="96">
        <f t="shared" si="0"/>
        <v>99.30754377788135</v>
      </c>
    </row>
    <row r="19" spans="1:11" ht="47.25">
      <c r="A19" s="85"/>
      <c r="B19" s="77" t="s">
        <v>142</v>
      </c>
      <c r="C19" s="81">
        <v>992</v>
      </c>
      <c r="D19" s="82" t="s">
        <v>128</v>
      </c>
      <c r="E19" s="82" t="s">
        <v>141</v>
      </c>
      <c r="F19" s="82" t="s">
        <v>143</v>
      </c>
      <c r="G19" s="82"/>
      <c r="H19" s="97">
        <f>H20+H25</f>
        <v>3003.8</v>
      </c>
      <c r="I19" s="97">
        <f>I20+I25</f>
        <v>3003.8</v>
      </c>
      <c r="J19" s="97">
        <f>J20+J25</f>
        <v>2983</v>
      </c>
      <c r="K19" s="96">
        <f t="shared" si="0"/>
        <v>99.30754377788135</v>
      </c>
    </row>
    <row r="20" spans="1:11" ht="31.5">
      <c r="A20" s="85"/>
      <c r="B20" s="77" t="s">
        <v>144</v>
      </c>
      <c r="C20" s="81">
        <v>992</v>
      </c>
      <c r="D20" s="82" t="s">
        <v>128</v>
      </c>
      <c r="E20" s="82" t="s">
        <v>141</v>
      </c>
      <c r="F20" s="82" t="s">
        <v>145</v>
      </c>
      <c r="G20" s="82"/>
      <c r="H20" s="97">
        <f>H21</f>
        <v>3000</v>
      </c>
      <c r="I20" s="97">
        <f>I21</f>
        <v>3000</v>
      </c>
      <c r="J20" s="97">
        <f>J21</f>
        <v>2979.2</v>
      </c>
      <c r="K20" s="96">
        <f t="shared" si="0"/>
        <v>99.30666666666667</v>
      </c>
    </row>
    <row r="21" spans="1:11" ht="31.5">
      <c r="A21" s="85"/>
      <c r="B21" s="77" t="s">
        <v>136</v>
      </c>
      <c r="C21" s="81">
        <v>992</v>
      </c>
      <c r="D21" s="82" t="s">
        <v>128</v>
      </c>
      <c r="E21" s="82" t="s">
        <v>141</v>
      </c>
      <c r="F21" s="82" t="s">
        <v>146</v>
      </c>
      <c r="G21" s="82"/>
      <c r="H21" s="97">
        <f>H22+H23+H24</f>
        <v>3000</v>
      </c>
      <c r="I21" s="97">
        <f>I22+I23+I24</f>
        <v>3000</v>
      </c>
      <c r="J21" s="97">
        <f>J22+J23+J24</f>
        <v>2979.2</v>
      </c>
      <c r="K21" s="96">
        <f t="shared" si="0"/>
        <v>99.30666666666667</v>
      </c>
    </row>
    <row r="22" spans="1:11" ht="115.5" customHeight="1">
      <c r="A22" s="85"/>
      <c r="B22" s="77" t="s">
        <v>138</v>
      </c>
      <c r="C22" s="81">
        <v>992</v>
      </c>
      <c r="D22" s="82" t="s">
        <v>128</v>
      </c>
      <c r="E22" s="82" t="s">
        <v>141</v>
      </c>
      <c r="F22" s="82" t="s">
        <v>146</v>
      </c>
      <c r="G22" s="82" t="s">
        <v>139</v>
      </c>
      <c r="H22" s="97">
        <v>2603</v>
      </c>
      <c r="I22" s="97">
        <v>2603</v>
      </c>
      <c r="J22" s="98">
        <v>2601.9</v>
      </c>
      <c r="K22" s="96">
        <f t="shared" si="0"/>
        <v>99.95774106799846</v>
      </c>
    </row>
    <row r="23" spans="1:11" ht="47.25">
      <c r="A23" s="85"/>
      <c r="B23" s="77" t="s">
        <v>147</v>
      </c>
      <c r="C23" s="81">
        <v>992</v>
      </c>
      <c r="D23" s="82" t="s">
        <v>128</v>
      </c>
      <c r="E23" s="82" t="s">
        <v>141</v>
      </c>
      <c r="F23" s="82" t="s">
        <v>146</v>
      </c>
      <c r="G23" s="82" t="s">
        <v>148</v>
      </c>
      <c r="H23" s="97">
        <v>388.9</v>
      </c>
      <c r="I23" s="97">
        <v>388.9</v>
      </c>
      <c r="J23" s="98">
        <v>369.7</v>
      </c>
      <c r="K23" s="96">
        <f t="shared" si="0"/>
        <v>95.06299820005142</v>
      </c>
    </row>
    <row r="24" spans="1:11" ht="15.75">
      <c r="A24" s="85"/>
      <c r="B24" s="77" t="s">
        <v>149</v>
      </c>
      <c r="C24" s="81">
        <v>992</v>
      </c>
      <c r="D24" s="82" t="s">
        <v>128</v>
      </c>
      <c r="E24" s="82" t="s">
        <v>141</v>
      </c>
      <c r="F24" s="82" t="s">
        <v>146</v>
      </c>
      <c r="G24" s="81">
        <v>800</v>
      </c>
      <c r="H24" s="97">
        <v>8.1</v>
      </c>
      <c r="I24" s="97">
        <v>8.1</v>
      </c>
      <c r="J24" s="98">
        <v>7.6</v>
      </c>
      <c r="K24" s="96">
        <f t="shared" si="0"/>
        <v>93.82716049382715</v>
      </c>
    </row>
    <row r="25" spans="1:11" ht="31.5">
      <c r="A25" s="85"/>
      <c r="B25" s="77" t="s">
        <v>150</v>
      </c>
      <c r="C25" s="77">
        <v>992</v>
      </c>
      <c r="D25" s="82" t="s">
        <v>128</v>
      </c>
      <c r="E25" s="82" t="s">
        <v>141</v>
      </c>
      <c r="F25" s="82" t="s">
        <v>151</v>
      </c>
      <c r="G25" s="81"/>
      <c r="H25" s="97">
        <f aca="true" t="shared" si="2" ref="H25:J26">H26</f>
        <v>3.8</v>
      </c>
      <c r="I25" s="97">
        <f t="shared" si="2"/>
        <v>3.8</v>
      </c>
      <c r="J25" s="97">
        <f t="shared" si="2"/>
        <v>3.8</v>
      </c>
      <c r="K25" s="96">
        <f t="shared" si="0"/>
        <v>100</v>
      </c>
    </row>
    <row r="26" spans="1:11" ht="78.75">
      <c r="A26" s="85"/>
      <c r="B26" s="77" t="s">
        <v>152</v>
      </c>
      <c r="C26" s="77">
        <v>992</v>
      </c>
      <c r="D26" s="82" t="s">
        <v>128</v>
      </c>
      <c r="E26" s="82" t="s">
        <v>141</v>
      </c>
      <c r="F26" s="82" t="s">
        <v>153</v>
      </c>
      <c r="G26" s="81"/>
      <c r="H26" s="97">
        <f t="shared" si="2"/>
        <v>3.8</v>
      </c>
      <c r="I26" s="97">
        <f t="shared" si="2"/>
        <v>3.8</v>
      </c>
      <c r="J26" s="97">
        <f t="shared" si="2"/>
        <v>3.8</v>
      </c>
      <c r="K26" s="96">
        <f t="shared" si="0"/>
        <v>100</v>
      </c>
    </row>
    <row r="27" spans="1:11" ht="47.25">
      <c r="A27" s="85"/>
      <c r="B27" s="77" t="s">
        <v>147</v>
      </c>
      <c r="C27" s="77">
        <v>992</v>
      </c>
      <c r="D27" s="82" t="s">
        <v>128</v>
      </c>
      <c r="E27" s="82" t="s">
        <v>141</v>
      </c>
      <c r="F27" s="82" t="s">
        <v>153</v>
      </c>
      <c r="G27" s="81">
        <v>200</v>
      </c>
      <c r="H27" s="97">
        <v>3.8</v>
      </c>
      <c r="I27" s="97">
        <v>3.8</v>
      </c>
      <c r="J27" s="98">
        <v>3.8</v>
      </c>
      <c r="K27" s="96">
        <f t="shared" si="0"/>
        <v>100</v>
      </c>
    </row>
    <row r="28" spans="1:11" ht="78.75">
      <c r="A28" s="85"/>
      <c r="B28" s="77" t="s">
        <v>154</v>
      </c>
      <c r="C28" s="77">
        <v>992</v>
      </c>
      <c r="D28" s="79" t="s">
        <v>128</v>
      </c>
      <c r="E28" s="79" t="s">
        <v>155</v>
      </c>
      <c r="F28" s="84"/>
      <c r="G28" s="85"/>
      <c r="H28" s="99">
        <f aca="true" t="shared" si="3" ref="H28:I31">H29</f>
        <v>39.3</v>
      </c>
      <c r="I28" s="99">
        <f t="shared" si="3"/>
        <v>39.3</v>
      </c>
      <c r="J28" s="99">
        <f>J29</f>
        <v>39.3</v>
      </c>
      <c r="K28" s="96">
        <f t="shared" si="0"/>
        <v>100</v>
      </c>
    </row>
    <row r="29" spans="1:11" ht="47.25">
      <c r="A29" s="85"/>
      <c r="B29" s="77" t="s">
        <v>142</v>
      </c>
      <c r="C29" s="77">
        <v>992</v>
      </c>
      <c r="D29" s="79" t="s">
        <v>128</v>
      </c>
      <c r="E29" s="79" t="s">
        <v>155</v>
      </c>
      <c r="F29" s="82" t="s">
        <v>143</v>
      </c>
      <c r="G29" s="85"/>
      <c r="H29" s="99">
        <f t="shared" si="3"/>
        <v>39.3</v>
      </c>
      <c r="I29" s="99">
        <f t="shared" si="3"/>
        <v>39.3</v>
      </c>
      <c r="J29" s="99">
        <f>J30</f>
        <v>39.3</v>
      </c>
      <c r="K29" s="96">
        <f t="shared" si="0"/>
        <v>100</v>
      </c>
    </row>
    <row r="30" spans="1:11" ht="31.5">
      <c r="A30" s="85"/>
      <c r="B30" s="77" t="s">
        <v>144</v>
      </c>
      <c r="C30" s="77">
        <v>992</v>
      </c>
      <c r="D30" s="79" t="s">
        <v>128</v>
      </c>
      <c r="E30" s="79" t="s">
        <v>155</v>
      </c>
      <c r="F30" s="82" t="s">
        <v>145</v>
      </c>
      <c r="G30" s="85"/>
      <c r="H30" s="99">
        <f t="shared" si="3"/>
        <v>39.3</v>
      </c>
      <c r="I30" s="99">
        <f t="shared" si="3"/>
        <v>39.3</v>
      </c>
      <c r="J30" s="99">
        <f>J31</f>
        <v>39.3</v>
      </c>
      <c r="K30" s="96">
        <f t="shared" si="0"/>
        <v>100</v>
      </c>
    </row>
    <row r="31" spans="1:11" ht="31.5">
      <c r="A31" s="85"/>
      <c r="B31" s="77" t="s">
        <v>136</v>
      </c>
      <c r="C31" s="77">
        <v>992</v>
      </c>
      <c r="D31" s="79" t="s">
        <v>128</v>
      </c>
      <c r="E31" s="79" t="s">
        <v>155</v>
      </c>
      <c r="F31" s="82" t="s">
        <v>146</v>
      </c>
      <c r="G31" s="85"/>
      <c r="H31" s="99">
        <f t="shared" si="3"/>
        <v>39.3</v>
      </c>
      <c r="I31" s="99">
        <f t="shared" si="3"/>
        <v>39.3</v>
      </c>
      <c r="J31" s="99">
        <f>J32</f>
        <v>39.3</v>
      </c>
      <c r="K31" s="96">
        <f t="shared" si="0"/>
        <v>100</v>
      </c>
    </row>
    <row r="32" spans="1:11" ht="15.75">
      <c r="A32" s="85"/>
      <c r="B32" s="77" t="s">
        <v>156</v>
      </c>
      <c r="C32" s="77">
        <v>992</v>
      </c>
      <c r="D32" s="79" t="s">
        <v>128</v>
      </c>
      <c r="E32" s="79" t="s">
        <v>155</v>
      </c>
      <c r="F32" s="82" t="s">
        <v>146</v>
      </c>
      <c r="G32" s="85">
        <v>500</v>
      </c>
      <c r="H32" s="99">
        <v>39.3</v>
      </c>
      <c r="I32" s="99">
        <v>39.3</v>
      </c>
      <c r="J32" s="98">
        <v>39.3</v>
      </c>
      <c r="K32" s="96">
        <f t="shared" si="0"/>
        <v>100</v>
      </c>
    </row>
    <row r="33" spans="1:11" ht="31.5">
      <c r="A33" s="85"/>
      <c r="B33" s="77" t="s">
        <v>157</v>
      </c>
      <c r="C33" s="77">
        <v>992</v>
      </c>
      <c r="D33" s="79" t="s">
        <v>128</v>
      </c>
      <c r="E33" s="79" t="s">
        <v>158</v>
      </c>
      <c r="F33" s="82"/>
      <c r="G33" s="85"/>
      <c r="H33" s="99">
        <f>H37</f>
        <v>200</v>
      </c>
      <c r="I33" s="99">
        <f>I37</f>
        <v>200</v>
      </c>
      <c r="J33" s="99">
        <f>J37</f>
        <v>200</v>
      </c>
      <c r="K33" s="96">
        <f t="shared" si="0"/>
        <v>100</v>
      </c>
    </row>
    <row r="34" spans="1:11" ht="47.25">
      <c r="A34" s="85"/>
      <c r="B34" s="77" t="s">
        <v>142</v>
      </c>
      <c r="C34" s="77">
        <v>992</v>
      </c>
      <c r="D34" s="79" t="s">
        <v>128</v>
      </c>
      <c r="E34" s="79" t="s">
        <v>158</v>
      </c>
      <c r="F34" s="82" t="s">
        <v>143</v>
      </c>
      <c r="G34" s="85"/>
      <c r="H34" s="99">
        <f aca="true" t="shared" si="4" ref="H34:I36">H35</f>
        <v>200</v>
      </c>
      <c r="I34" s="99">
        <f t="shared" si="4"/>
        <v>200</v>
      </c>
      <c r="J34" s="99">
        <f>J35</f>
        <v>200</v>
      </c>
      <c r="K34" s="96">
        <f t="shared" si="0"/>
        <v>100</v>
      </c>
    </row>
    <row r="35" spans="1:11" ht="53.25" customHeight="1">
      <c r="A35" s="85"/>
      <c r="B35" s="77" t="s">
        <v>159</v>
      </c>
      <c r="C35" s="77">
        <v>992</v>
      </c>
      <c r="D35" s="79" t="s">
        <v>128</v>
      </c>
      <c r="E35" s="79" t="s">
        <v>158</v>
      </c>
      <c r="F35" s="82" t="s">
        <v>160</v>
      </c>
      <c r="G35" s="85"/>
      <c r="H35" s="99">
        <f t="shared" si="4"/>
        <v>200</v>
      </c>
      <c r="I35" s="99">
        <f t="shared" si="4"/>
        <v>200</v>
      </c>
      <c r="J35" s="99">
        <f>J36</f>
        <v>200</v>
      </c>
      <c r="K35" s="96">
        <f t="shared" si="0"/>
        <v>100</v>
      </c>
    </row>
    <row r="36" spans="1:11" ht="15.75">
      <c r="A36" s="85"/>
      <c r="B36" s="77" t="s">
        <v>161</v>
      </c>
      <c r="C36" s="77">
        <v>992</v>
      </c>
      <c r="D36" s="79" t="s">
        <v>128</v>
      </c>
      <c r="E36" s="79" t="s">
        <v>158</v>
      </c>
      <c r="F36" s="82" t="s">
        <v>162</v>
      </c>
      <c r="G36" s="85"/>
      <c r="H36" s="99">
        <f t="shared" si="4"/>
        <v>200</v>
      </c>
      <c r="I36" s="99">
        <f t="shared" si="4"/>
        <v>200</v>
      </c>
      <c r="J36" s="99">
        <f>J37</f>
        <v>200</v>
      </c>
      <c r="K36" s="96">
        <f t="shared" si="0"/>
        <v>100</v>
      </c>
    </row>
    <row r="37" spans="1:11" ht="15.75">
      <c r="A37" s="85"/>
      <c r="B37" s="77" t="s">
        <v>163</v>
      </c>
      <c r="C37" s="77">
        <v>992</v>
      </c>
      <c r="D37" s="79" t="s">
        <v>128</v>
      </c>
      <c r="E37" s="79" t="s">
        <v>158</v>
      </c>
      <c r="F37" s="82" t="s">
        <v>162</v>
      </c>
      <c r="G37" s="85">
        <v>800</v>
      </c>
      <c r="H37" s="99">
        <v>200</v>
      </c>
      <c r="I37" s="99">
        <v>200</v>
      </c>
      <c r="J37" s="98">
        <v>200</v>
      </c>
      <c r="K37" s="96">
        <f t="shared" si="0"/>
        <v>100</v>
      </c>
    </row>
    <row r="38" spans="1:11" ht="15.75">
      <c r="A38" s="85"/>
      <c r="B38" s="77" t="s">
        <v>164</v>
      </c>
      <c r="C38" s="77">
        <v>992</v>
      </c>
      <c r="D38" s="79" t="s">
        <v>128</v>
      </c>
      <c r="E38" s="79">
        <v>11</v>
      </c>
      <c r="F38" s="79"/>
      <c r="G38" s="85"/>
      <c r="H38" s="100">
        <f aca="true" t="shared" si="5" ref="H38:I40">H39</f>
        <v>5</v>
      </c>
      <c r="I38" s="100">
        <f t="shared" si="5"/>
        <v>5</v>
      </c>
      <c r="J38" s="100">
        <f>J39</f>
        <v>0</v>
      </c>
      <c r="K38" s="96">
        <f t="shared" si="0"/>
        <v>0</v>
      </c>
    </row>
    <row r="39" spans="1:11" ht="31.5">
      <c r="A39" s="85"/>
      <c r="B39" s="77" t="s">
        <v>165</v>
      </c>
      <c r="C39" s="77">
        <v>992</v>
      </c>
      <c r="D39" s="79" t="s">
        <v>128</v>
      </c>
      <c r="E39" s="79">
        <v>11</v>
      </c>
      <c r="F39" s="79" t="s">
        <v>166</v>
      </c>
      <c r="G39" s="85"/>
      <c r="H39" s="99">
        <f t="shared" si="5"/>
        <v>5</v>
      </c>
      <c r="I39" s="99">
        <f t="shared" si="5"/>
        <v>5</v>
      </c>
      <c r="J39" s="99">
        <f>J40</f>
        <v>0</v>
      </c>
      <c r="K39" s="96">
        <f t="shared" si="0"/>
        <v>0</v>
      </c>
    </row>
    <row r="40" spans="1:11" ht="31.5">
      <c r="A40" s="85"/>
      <c r="B40" s="77" t="s">
        <v>167</v>
      </c>
      <c r="C40" s="77">
        <v>992</v>
      </c>
      <c r="D40" s="79" t="s">
        <v>128</v>
      </c>
      <c r="E40" s="79">
        <v>11</v>
      </c>
      <c r="F40" s="79" t="s">
        <v>168</v>
      </c>
      <c r="G40" s="85"/>
      <c r="H40" s="99">
        <f t="shared" si="5"/>
        <v>5</v>
      </c>
      <c r="I40" s="99">
        <f t="shared" si="5"/>
        <v>5</v>
      </c>
      <c r="J40" s="99">
        <f>J41</f>
        <v>0</v>
      </c>
      <c r="K40" s="96">
        <f t="shared" si="0"/>
        <v>0</v>
      </c>
    </row>
    <row r="41" spans="1:11" ht="15.75">
      <c r="A41" s="85"/>
      <c r="B41" s="85" t="s">
        <v>149</v>
      </c>
      <c r="C41" s="77">
        <v>992</v>
      </c>
      <c r="D41" s="79" t="s">
        <v>128</v>
      </c>
      <c r="E41" s="79">
        <v>11</v>
      </c>
      <c r="F41" s="79" t="s">
        <v>168</v>
      </c>
      <c r="G41" s="77">
        <v>800</v>
      </c>
      <c r="H41" s="99">
        <v>5</v>
      </c>
      <c r="I41" s="99">
        <v>5</v>
      </c>
      <c r="J41" s="98"/>
      <c r="K41" s="96">
        <f t="shared" si="0"/>
        <v>0</v>
      </c>
    </row>
    <row r="42" spans="1:11" ht="31.5">
      <c r="A42" s="85"/>
      <c r="B42" s="77" t="s">
        <v>169</v>
      </c>
      <c r="C42" s="77">
        <v>992</v>
      </c>
      <c r="D42" s="79" t="s">
        <v>128</v>
      </c>
      <c r="E42" s="79">
        <v>13</v>
      </c>
      <c r="F42" s="86"/>
      <c r="G42" s="85"/>
      <c r="H42" s="97">
        <f>H43+H46+H49+H52</f>
        <v>149.1</v>
      </c>
      <c r="I42" s="97">
        <f>I43+I46+I49+I52</f>
        <v>149.1</v>
      </c>
      <c r="J42" s="97">
        <f>J43+J46+J49+J52</f>
        <v>149.1</v>
      </c>
      <c r="K42" s="96">
        <f t="shared" si="0"/>
        <v>100</v>
      </c>
    </row>
    <row r="43" spans="1:11" ht="47.25">
      <c r="A43" s="85"/>
      <c r="B43" s="77" t="s">
        <v>170</v>
      </c>
      <c r="C43" s="77">
        <v>992</v>
      </c>
      <c r="D43" s="79" t="s">
        <v>128</v>
      </c>
      <c r="E43" s="79" t="s">
        <v>171</v>
      </c>
      <c r="F43" s="79" t="s">
        <v>172</v>
      </c>
      <c r="G43" s="85"/>
      <c r="H43" s="97">
        <f aca="true" t="shared" si="6" ref="H43:J44">H44</f>
        <v>59.8</v>
      </c>
      <c r="I43" s="97">
        <f t="shared" si="6"/>
        <v>59.8</v>
      </c>
      <c r="J43" s="97">
        <f t="shared" si="6"/>
        <v>59.8</v>
      </c>
      <c r="K43" s="96">
        <f t="shared" si="0"/>
        <v>100</v>
      </c>
    </row>
    <row r="44" spans="1:11" ht="31.5">
      <c r="A44" s="85"/>
      <c r="B44" s="77" t="s">
        <v>173</v>
      </c>
      <c r="C44" s="77">
        <v>992</v>
      </c>
      <c r="D44" s="79" t="s">
        <v>128</v>
      </c>
      <c r="E44" s="79" t="s">
        <v>171</v>
      </c>
      <c r="F44" s="79" t="s">
        <v>174</v>
      </c>
      <c r="G44" s="85"/>
      <c r="H44" s="97">
        <f t="shared" si="6"/>
        <v>59.8</v>
      </c>
      <c r="I44" s="97">
        <f t="shared" si="6"/>
        <v>59.8</v>
      </c>
      <c r="J44" s="97">
        <f t="shared" si="6"/>
        <v>59.8</v>
      </c>
      <c r="K44" s="96">
        <f t="shared" si="0"/>
        <v>100</v>
      </c>
    </row>
    <row r="45" spans="1:11" ht="15.75">
      <c r="A45" s="85"/>
      <c r="B45" s="77" t="s">
        <v>163</v>
      </c>
      <c r="C45" s="77">
        <v>992</v>
      </c>
      <c r="D45" s="79" t="s">
        <v>128</v>
      </c>
      <c r="E45" s="79" t="s">
        <v>171</v>
      </c>
      <c r="F45" s="79" t="s">
        <v>174</v>
      </c>
      <c r="G45" s="85">
        <v>800</v>
      </c>
      <c r="H45" s="97">
        <v>59.8</v>
      </c>
      <c r="I45" s="97">
        <v>59.8</v>
      </c>
      <c r="J45" s="98">
        <v>59.8</v>
      </c>
      <c r="K45" s="96">
        <f t="shared" si="0"/>
        <v>100</v>
      </c>
    </row>
    <row r="46" spans="1:11" ht="94.5">
      <c r="A46" s="85"/>
      <c r="B46" s="77" t="s">
        <v>175</v>
      </c>
      <c r="C46" s="77">
        <v>992</v>
      </c>
      <c r="D46" s="87" t="s">
        <v>128</v>
      </c>
      <c r="E46" s="87" t="s">
        <v>171</v>
      </c>
      <c r="F46" s="87" t="s">
        <v>176</v>
      </c>
      <c r="G46" s="77"/>
      <c r="H46" s="99">
        <f aca="true" t="shared" si="7" ref="H46:J47">H47</f>
        <v>12</v>
      </c>
      <c r="I46" s="99">
        <f t="shared" si="7"/>
        <v>12</v>
      </c>
      <c r="J46" s="99">
        <f t="shared" si="7"/>
        <v>12</v>
      </c>
      <c r="K46" s="96">
        <f t="shared" si="0"/>
        <v>100</v>
      </c>
    </row>
    <row r="47" spans="1:11" ht="31.5">
      <c r="A47" s="85"/>
      <c r="B47" s="88" t="s">
        <v>177</v>
      </c>
      <c r="C47" s="77">
        <v>992</v>
      </c>
      <c r="D47" s="87" t="s">
        <v>128</v>
      </c>
      <c r="E47" s="87" t="s">
        <v>171</v>
      </c>
      <c r="F47" s="87" t="s">
        <v>178</v>
      </c>
      <c r="G47" s="77"/>
      <c r="H47" s="99">
        <f t="shared" si="7"/>
        <v>12</v>
      </c>
      <c r="I47" s="99">
        <f t="shared" si="7"/>
        <v>12</v>
      </c>
      <c r="J47" s="99">
        <f t="shared" si="7"/>
        <v>12</v>
      </c>
      <c r="K47" s="96">
        <f t="shared" si="0"/>
        <v>100</v>
      </c>
    </row>
    <row r="48" spans="1:11" ht="118.5" customHeight="1">
      <c r="A48" s="85"/>
      <c r="B48" s="77" t="s">
        <v>138</v>
      </c>
      <c r="C48" s="77">
        <v>992</v>
      </c>
      <c r="D48" s="87" t="s">
        <v>128</v>
      </c>
      <c r="E48" s="87" t="s">
        <v>171</v>
      </c>
      <c r="F48" s="87" t="s">
        <v>178</v>
      </c>
      <c r="G48" s="77">
        <v>100</v>
      </c>
      <c r="H48" s="99">
        <v>12</v>
      </c>
      <c r="I48" s="99">
        <v>12</v>
      </c>
      <c r="J48" s="98">
        <v>12</v>
      </c>
      <c r="K48" s="96">
        <f t="shared" si="0"/>
        <v>100</v>
      </c>
    </row>
    <row r="49" spans="1:11" ht="78" customHeight="1">
      <c r="A49" s="85"/>
      <c r="B49" s="77" t="s">
        <v>179</v>
      </c>
      <c r="C49" s="77">
        <v>992</v>
      </c>
      <c r="D49" s="87" t="s">
        <v>128</v>
      </c>
      <c r="E49" s="87" t="s">
        <v>171</v>
      </c>
      <c r="F49" s="87" t="s">
        <v>180</v>
      </c>
      <c r="G49" s="77"/>
      <c r="H49" s="99">
        <f aca="true" t="shared" si="8" ref="H49:J50">H50</f>
        <v>76.3</v>
      </c>
      <c r="I49" s="99">
        <f t="shared" si="8"/>
        <v>76.3</v>
      </c>
      <c r="J49" s="99">
        <f t="shared" si="8"/>
        <v>76.3</v>
      </c>
      <c r="K49" s="96">
        <f t="shared" si="0"/>
        <v>100</v>
      </c>
    </row>
    <row r="50" spans="1:11" ht="31.5">
      <c r="A50" s="85"/>
      <c r="B50" s="77" t="s">
        <v>177</v>
      </c>
      <c r="C50" s="77">
        <v>992</v>
      </c>
      <c r="D50" s="87" t="s">
        <v>128</v>
      </c>
      <c r="E50" s="87" t="s">
        <v>171</v>
      </c>
      <c r="F50" s="87" t="s">
        <v>181</v>
      </c>
      <c r="G50" s="77"/>
      <c r="H50" s="99">
        <f t="shared" si="8"/>
        <v>76.3</v>
      </c>
      <c r="I50" s="99">
        <f t="shared" si="8"/>
        <v>76.3</v>
      </c>
      <c r="J50" s="99">
        <f t="shared" si="8"/>
        <v>76.3</v>
      </c>
      <c r="K50" s="96">
        <f t="shared" si="0"/>
        <v>100</v>
      </c>
    </row>
    <row r="51" spans="1:11" ht="47.25">
      <c r="A51" s="85"/>
      <c r="B51" s="77" t="s">
        <v>147</v>
      </c>
      <c r="C51" s="77">
        <v>992</v>
      </c>
      <c r="D51" s="87" t="s">
        <v>128</v>
      </c>
      <c r="E51" s="87" t="s">
        <v>171</v>
      </c>
      <c r="F51" s="87" t="s">
        <v>181</v>
      </c>
      <c r="G51" s="77">
        <v>200</v>
      </c>
      <c r="H51" s="99">
        <v>76.3</v>
      </c>
      <c r="I51" s="99">
        <v>76.3</v>
      </c>
      <c r="J51" s="98">
        <v>76.3</v>
      </c>
      <c r="K51" s="96">
        <f t="shared" si="0"/>
        <v>100</v>
      </c>
    </row>
    <row r="52" spans="1:11" ht="67.5" customHeight="1">
      <c r="A52" s="85"/>
      <c r="B52" s="77" t="s">
        <v>182</v>
      </c>
      <c r="C52" s="77">
        <v>992</v>
      </c>
      <c r="D52" s="87" t="s">
        <v>128</v>
      </c>
      <c r="E52" s="87" t="s">
        <v>171</v>
      </c>
      <c r="F52" s="87" t="s">
        <v>183</v>
      </c>
      <c r="G52" s="77"/>
      <c r="H52" s="99">
        <f aca="true" t="shared" si="9" ref="H52:J53">H53</f>
        <v>1</v>
      </c>
      <c r="I52" s="99">
        <f t="shared" si="9"/>
        <v>1</v>
      </c>
      <c r="J52" s="99">
        <f t="shared" si="9"/>
        <v>1</v>
      </c>
      <c r="K52" s="96">
        <f t="shared" si="0"/>
        <v>100</v>
      </c>
    </row>
    <row r="53" spans="1:11" ht="31.5">
      <c r="A53" s="85"/>
      <c r="B53" s="77" t="s">
        <v>177</v>
      </c>
      <c r="C53" s="77">
        <v>992</v>
      </c>
      <c r="D53" s="87" t="s">
        <v>128</v>
      </c>
      <c r="E53" s="87" t="s">
        <v>171</v>
      </c>
      <c r="F53" s="87" t="s">
        <v>184</v>
      </c>
      <c r="G53" s="77"/>
      <c r="H53" s="99">
        <f t="shared" si="9"/>
        <v>1</v>
      </c>
      <c r="I53" s="99">
        <f t="shared" si="9"/>
        <v>1</v>
      </c>
      <c r="J53" s="99">
        <f t="shared" si="9"/>
        <v>1</v>
      </c>
      <c r="K53" s="96">
        <f t="shared" si="0"/>
        <v>100</v>
      </c>
    </row>
    <row r="54" spans="1:11" ht="47.25">
      <c r="A54" s="85"/>
      <c r="B54" s="77" t="s">
        <v>147</v>
      </c>
      <c r="C54" s="77">
        <v>992</v>
      </c>
      <c r="D54" s="87" t="s">
        <v>128</v>
      </c>
      <c r="E54" s="87" t="s">
        <v>171</v>
      </c>
      <c r="F54" s="87" t="s">
        <v>184</v>
      </c>
      <c r="G54" s="77">
        <v>200</v>
      </c>
      <c r="H54" s="99">
        <v>1</v>
      </c>
      <c r="I54" s="99">
        <v>1</v>
      </c>
      <c r="J54" s="98">
        <v>1</v>
      </c>
      <c r="K54" s="96">
        <f t="shared" si="0"/>
        <v>100</v>
      </c>
    </row>
    <row r="55" spans="1:11" ht="15.75">
      <c r="A55" s="78"/>
      <c r="B55" s="78" t="s">
        <v>185</v>
      </c>
      <c r="C55" s="78">
        <v>992</v>
      </c>
      <c r="D55" s="80" t="s">
        <v>131</v>
      </c>
      <c r="E55" s="80" t="s">
        <v>129</v>
      </c>
      <c r="F55" s="78"/>
      <c r="G55" s="85"/>
      <c r="H55" s="100">
        <f aca="true" t="shared" si="10" ref="H55:I58">H56</f>
        <v>88.7</v>
      </c>
      <c r="I55" s="100">
        <f t="shared" si="10"/>
        <v>88.7</v>
      </c>
      <c r="J55" s="100">
        <f>J56</f>
        <v>88.7</v>
      </c>
      <c r="K55" s="96">
        <f t="shared" si="0"/>
        <v>100</v>
      </c>
    </row>
    <row r="56" spans="1:11" ht="31.5">
      <c r="A56" s="77"/>
      <c r="B56" s="77" t="s">
        <v>186</v>
      </c>
      <c r="C56" s="77">
        <v>992</v>
      </c>
      <c r="D56" s="82" t="s">
        <v>131</v>
      </c>
      <c r="E56" s="82" t="s">
        <v>187</v>
      </c>
      <c r="F56" s="81"/>
      <c r="G56" s="89"/>
      <c r="H56" s="101">
        <f t="shared" si="10"/>
        <v>88.7</v>
      </c>
      <c r="I56" s="101">
        <f t="shared" si="10"/>
        <v>88.7</v>
      </c>
      <c r="J56" s="101">
        <f>J57</f>
        <v>88.7</v>
      </c>
      <c r="K56" s="96">
        <f t="shared" si="0"/>
        <v>100</v>
      </c>
    </row>
    <row r="57" spans="1:11" ht="47.25">
      <c r="A57" s="85"/>
      <c r="B57" s="77" t="s">
        <v>142</v>
      </c>
      <c r="C57" s="77">
        <v>992</v>
      </c>
      <c r="D57" s="82" t="s">
        <v>131</v>
      </c>
      <c r="E57" s="82" t="s">
        <v>187</v>
      </c>
      <c r="F57" s="82" t="s">
        <v>143</v>
      </c>
      <c r="G57" s="81"/>
      <c r="H57" s="101">
        <f t="shared" si="10"/>
        <v>88.7</v>
      </c>
      <c r="I57" s="101">
        <f t="shared" si="10"/>
        <v>88.7</v>
      </c>
      <c r="J57" s="101">
        <f>J58</f>
        <v>88.7</v>
      </c>
      <c r="K57" s="96">
        <f t="shared" si="0"/>
        <v>100</v>
      </c>
    </row>
    <row r="58" spans="1:11" ht="31.5">
      <c r="A58" s="85"/>
      <c r="B58" s="77" t="s">
        <v>188</v>
      </c>
      <c r="C58" s="77">
        <v>992</v>
      </c>
      <c r="D58" s="82" t="s">
        <v>131</v>
      </c>
      <c r="E58" s="82" t="s">
        <v>187</v>
      </c>
      <c r="F58" s="82" t="s">
        <v>189</v>
      </c>
      <c r="G58" s="81"/>
      <c r="H58" s="101">
        <f t="shared" si="10"/>
        <v>88.7</v>
      </c>
      <c r="I58" s="101">
        <f t="shared" si="10"/>
        <v>88.7</v>
      </c>
      <c r="J58" s="101">
        <f>J59</f>
        <v>88.7</v>
      </c>
      <c r="K58" s="96">
        <f t="shared" si="0"/>
        <v>100</v>
      </c>
    </row>
    <row r="59" spans="1:11" ht="47.25">
      <c r="A59" s="85"/>
      <c r="B59" s="77" t="s">
        <v>190</v>
      </c>
      <c r="C59" s="77">
        <v>992</v>
      </c>
      <c r="D59" s="82" t="s">
        <v>131</v>
      </c>
      <c r="E59" s="82" t="s">
        <v>187</v>
      </c>
      <c r="F59" s="82" t="s">
        <v>191</v>
      </c>
      <c r="G59" s="81"/>
      <c r="H59" s="101">
        <f>H60+H61</f>
        <v>88.7</v>
      </c>
      <c r="I59" s="101">
        <f>I60+I61</f>
        <v>88.7</v>
      </c>
      <c r="J59" s="101">
        <f>J60+J61</f>
        <v>88.7</v>
      </c>
      <c r="K59" s="96">
        <f t="shared" si="0"/>
        <v>100</v>
      </c>
    </row>
    <row r="60" spans="1:11" ht="117" customHeight="1">
      <c r="A60" s="85"/>
      <c r="B60" s="77" t="s">
        <v>138</v>
      </c>
      <c r="C60" s="77">
        <v>992</v>
      </c>
      <c r="D60" s="82" t="s">
        <v>131</v>
      </c>
      <c r="E60" s="82" t="s">
        <v>187</v>
      </c>
      <c r="F60" s="82" t="s">
        <v>191</v>
      </c>
      <c r="G60" s="81">
        <v>100</v>
      </c>
      <c r="H60" s="101">
        <v>88.7</v>
      </c>
      <c r="I60" s="101">
        <v>88.7</v>
      </c>
      <c r="J60" s="98">
        <v>88.7</v>
      </c>
      <c r="K60" s="96">
        <f t="shared" si="0"/>
        <v>100</v>
      </c>
    </row>
    <row r="61" spans="1:11" ht="47.25">
      <c r="A61" s="85"/>
      <c r="B61" s="77" t="s">
        <v>147</v>
      </c>
      <c r="C61" s="77">
        <v>992</v>
      </c>
      <c r="D61" s="82" t="s">
        <v>131</v>
      </c>
      <c r="E61" s="82" t="s">
        <v>187</v>
      </c>
      <c r="F61" s="82" t="s">
        <v>191</v>
      </c>
      <c r="G61" s="81">
        <v>200</v>
      </c>
      <c r="H61" s="101"/>
      <c r="I61" s="101"/>
      <c r="J61" s="98"/>
      <c r="K61" s="96"/>
    </row>
    <row r="62" spans="1:11" ht="38.25" customHeight="1">
      <c r="A62" s="78"/>
      <c r="B62" s="78" t="s">
        <v>192</v>
      </c>
      <c r="C62" s="78">
        <v>992</v>
      </c>
      <c r="D62" s="80" t="s">
        <v>187</v>
      </c>
      <c r="E62" s="80" t="s">
        <v>129</v>
      </c>
      <c r="F62" s="78"/>
      <c r="G62" s="85"/>
      <c r="H62" s="100">
        <f>H63+H67</f>
        <v>18.2</v>
      </c>
      <c r="I62" s="100">
        <f>I63+I67</f>
        <v>18.2</v>
      </c>
      <c r="J62" s="100">
        <f>J63+J67</f>
        <v>18.2</v>
      </c>
      <c r="K62" s="96">
        <f t="shared" si="0"/>
        <v>100</v>
      </c>
    </row>
    <row r="63" spans="1:11" ht="31.5">
      <c r="A63" s="85"/>
      <c r="B63" s="77" t="s">
        <v>193</v>
      </c>
      <c r="C63" s="77">
        <v>992</v>
      </c>
      <c r="D63" s="79" t="s">
        <v>187</v>
      </c>
      <c r="E63" s="79" t="s">
        <v>194</v>
      </c>
      <c r="F63" s="85"/>
      <c r="G63" s="85"/>
      <c r="H63" s="99">
        <f aca="true" t="shared" si="11" ref="H63:I65">H64</f>
        <v>15</v>
      </c>
      <c r="I63" s="99">
        <f t="shared" si="11"/>
        <v>15</v>
      </c>
      <c r="J63" s="99">
        <f>J64</f>
        <v>15</v>
      </c>
      <c r="K63" s="96">
        <f t="shared" si="0"/>
        <v>100</v>
      </c>
    </row>
    <row r="64" spans="1:11" ht="84.75" customHeight="1">
      <c r="A64" s="85"/>
      <c r="B64" s="77" t="s">
        <v>195</v>
      </c>
      <c r="C64" s="77">
        <v>992</v>
      </c>
      <c r="D64" s="87" t="s">
        <v>187</v>
      </c>
      <c r="E64" s="87" t="s">
        <v>194</v>
      </c>
      <c r="F64" s="87" t="s">
        <v>196</v>
      </c>
      <c r="G64" s="87"/>
      <c r="H64" s="99">
        <f t="shared" si="11"/>
        <v>15</v>
      </c>
      <c r="I64" s="99">
        <f t="shared" si="11"/>
        <v>15</v>
      </c>
      <c r="J64" s="99">
        <f>J65</f>
        <v>15</v>
      </c>
      <c r="K64" s="96">
        <f t="shared" si="0"/>
        <v>100</v>
      </c>
    </row>
    <row r="65" spans="1:11" ht="31.5">
      <c r="A65" s="85"/>
      <c r="B65" s="88" t="s">
        <v>177</v>
      </c>
      <c r="C65" s="77">
        <v>992</v>
      </c>
      <c r="D65" s="87" t="s">
        <v>187</v>
      </c>
      <c r="E65" s="87" t="s">
        <v>194</v>
      </c>
      <c r="F65" s="87" t="s">
        <v>197</v>
      </c>
      <c r="G65" s="87"/>
      <c r="H65" s="99">
        <f t="shared" si="11"/>
        <v>15</v>
      </c>
      <c r="I65" s="99">
        <f t="shared" si="11"/>
        <v>15</v>
      </c>
      <c r="J65" s="99">
        <f>J66</f>
        <v>15</v>
      </c>
      <c r="K65" s="96">
        <f t="shared" si="0"/>
        <v>100</v>
      </c>
    </row>
    <row r="66" spans="1:11" ht="47.25">
      <c r="A66" s="85"/>
      <c r="B66" s="77" t="s">
        <v>147</v>
      </c>
      <c r="C66" s="77">
        <v>992</v>
      </c>
      <c r="D66" s="87" t="s">
        <v>187</v>
      </c>
      <c r="E66" s="87" t="s">
        <v>194</v>
      </c>
      <c r="F66" s="87" t="s">
        <v>197</v>
      </c>
      <c r="G66" s="87" t="s">
        <v>148</v>
      </c>
      <c r="H66" s="99">
        <v>15</v>
      </c>
      <c r="I66" s="99">
        <v>15</v>
      </c>
      <c r="J66" s="98">
        <v>15</v>
      </c>
      <c r="K66" s="96">
        <f t="shared" si="0"/>
        <v>100</v>
      </c>
    </row>
    <row r="67" spans="1:11" ht="47.25">
      <c r="A67" s="85"/>
      <c r="B67" s="90" t="s">
        <v>198</v>
      </c>
      <c r="C67" s="90">
        <v>992</v>
      </c>
      <c r="D67" s="91" t="s">
        <v>187</v>
      </c>
      <c r="E67" s="91" t="s">
        <v>199</v>
      </c>
      <c r="F67" s="90"/>
      <c r="G67" s="92"/>
      <c r="H67" s="102">
        <f aca="true" t="shared" si="12" ref="H67:I69">H68</f>
        <v>3.2</v>
      </c>
      <c r="I67" s="102">
        <f t="shared" si="12"/>
        <v>3.2</v>
      </c>
      <c r="J67" s="102">
        <f>J68</f>
        <v>3.2</v>
      </c>
      <c r="K67" s="96">
        <f t="shared" si="0"/>
        <v>100</v>
      </c>
    </row>
    <row r="68" spans="1:11" ht="110.25">
      <c r="A68" s="85"/>
      <c r="B68" s="77" t="s">
        <v>200</v>
      </c>
      <c r="C68" s="77">
        <v>992</v>
      </c>
      <c r="D68" s="87" t="s">
        <v>187</v>
      </c>
      <c r="E68" s="87" t="s">
        <v>199</v>
      </c>
      <c r="F68" s="87" t="s">
        <v>201</v>
      </c>
      <c r="G68" s="87"/>
      <c r="H68" s="99">
        <f t="shared" si="12"/>
        <v>3.2</v>
      </c>
      <c r="I68" s="99">
        <f t="shared" si="12"/>
        <v>3.2</v>
      </c>
      <c r="J68" s="99">
        <f>J69</f>
        <v>3.2</v>
      </c>
      <c r="K68" s="96">
        <f t="shared" si="0"/>
        <v>100</v>
      </c>
    </row>
    <row r="69" spans="1:11" ht="31.5">
      <c r="A69" s="85"/>
      <c r="B69" s="88" t="s">
        <v>177</v>
      </c>
      <c r="C69" s="77">
        <v>992</v>
      </c>
      <c r="D69" s="87" t="s">
        <v>187</v>
      </c>
      <c r="E69" s="87" t="s">
        <v>199</v>
      </c>
      <c r="F69" s="87" t="s">
        <v>202</v>
      </c>
      <c r="G69" s="87"/>
      <c r="H69" s="99">
        <f t="shared" si="12"/>
        <v>3.2</v>
      </c>
      <c r="I69" s="99">
        <f t="shared" si="12"/>
        <v>3.2</v>
      </c>
      <c r="J69" s="99">
        <f>J70</f>
        <v>3.2</v>
      </c>
      <c r="K69" s="96">
        <f t="shared" si="0"/>
        <v>100</v>
      </c>
    </row>
    <row r="70" spans="1:11" ht="47.25">
      <c r="A70" s="85"/>
      <c r="B70" s="77" t="s">
        <v>147</v>
      </c>
      <c r="C70" s="77">
        <v>992</v>
      </c>
      <c r="D70" s="87" t="s">
        <v>187</v>
      </c>
      <c r="E70" s="87" t="s">
        <v>199</v>
      </c>
      <c r="F70" s="87" t="s">
        <v>202</v>
      </c>
      <c r="G70" s="87" t="s">
        <v>148</v>
      </c>
      <c r="H70" s="99">
        <v>3.2</v>
      </c>
      <c r="I70" s="99">
        <v>3.2</v>
      </c>
      <c r="J70" s="98">
        <v>3.2</v>
      </c>
      <c r="K70" s="96">
        <f t="shared" si="0"/>
        <v>100</v>
      </c>
    </row>
    <row r="71" spans="1:11" ht="15.75">
      <c r="A71" s="78"/>
      <c r="B71" s="78" t="s">
        <v>203</v>
      </c>
      <c r="C71" s="78">
        <v>992</v>
      </c>
      <c r="D71" s="80" t="s">
        <v>141</v>
      </c>
      <c r="E71" s="80" t="s">
        <v>129</v>
      </c>
      <c r="F71" s="78"/>
      <c r="G71" s="85"/>
      <c r="H71" s="100">
        <f>H72+H76</f>
        <v>5315.799999999999</v>
      </c>
      <c r="I71" s="100">
        <f>I72+I76</f>
        <v>5315.799999999999</v>
      </c>
      <c r="J71" s="100">
        <f>J72+J76</f>
        <v>1710.5</v>
      </c>
      <c r="K71" s="96">
        <f t="shared" si="0"/>
        <v>32.17765905414049</v>
      </c>
    </row>
    <row r="72" spans="1:11" ht="31.5">
      <c r="A72" s="78"/>
      <c r="B72" s="88" t="s">
        <v>204</v>
      </c>
      <c r="C72" s="77">
        <v>992</v>
      </c>
      <c r="D72" s="87" t="s">
        <v>141</v>
      </c>
      <c r="E72" s="87" t="s">
        <v>205</v>
      </c>
      <c r="F72" s="87"/>
      <c r="G72" s="87"/>
      <c r="H72" s="103">
        <f aca="true" t="shared" si="13" ref="H72:I74">H73</f>
        <v>3593.7</v>
      </c>
      <c r="I72" s="103">
        <f t="shared" si="13"/>
        <v>3593.7</v>
      </c>
      <c r="J72" s="103">
        <f>J73</f>
        <v>1653</v>
      </c>
      <c r="K72" s="96">
        <f t="shared" si="0"/>
        <v>45.99716169964104</v>
      </c>
    </row>
    <row r="73" spans="1:11" ht="31.5">
      <c r="A73" s="78"/>
      <c r="B73" s="88" t="s">
        <v>206</v>
      </c>
      <c r="C73" s="77">
        <v>992</v>
      </c>
      <c r="D73" s="87" t="s">
        <v>141</v>
      </c>
      <c r="E73" s="87" t="s">
        <v>205</v>
      </c>
      <c r="F73" s="87" t="s">
        <v>207</v>
      </c>
      <c r="G73" s="87"/>
      <c r="H73" s="103">
        <f t="shared" si="13"/>
        <v>3593.7</v>
      </c>
      <c r="I73" s="103">
        <f t="shared" si="13"/>
        <v>3593.7</v>
      </c>
      <c r="J73" s="103">
        <f>J74</f>
        <v>1653</v>
      </c>
      <c r="K73" s="96">
        <f t="shared" si="0"/>
        <v>45.99716169964104</v>
      </c>
    </row>
    <row r="74" spans="1:11" ht="110.25">
      <c r="A74" s="85"/>
      <c r="B74" s="88" t="s">
        <v>208</v>
      </c>
      <c r="C74" s="77">
        <v>992</v>
      </c>
      <c r="D74" s="87" t="s">
        <v>141</v>
      </c>
      <c r="E74" s="87" t="s">
        <v>205</v>
      </c>
      <c r="F74" s="87" t="s">
        <v>209</v>
      </c>
      <c r="G74" s="87"/>
      <c r="H74" s="103">
        <f t="shared" si="13"/>
        <v>3593.7</v>
      </c>
      <c r="I74" s="103">
        <f t="shared" si="13"/>
        <v>3593.7</v>
      </c>
      <c r="J74" s="103">
        <f>J75</f>
        <v>1653</v>
      </c>
      <c r="K74" s="96">
        <f t="shared" si="0"/>
        <v>45.99716169964104</v>
      </c>
    </row>
    <row r="75" spans="1:11" ht="47.25">
      <c r="A75" s="85"/>
      <c r="B75" s="77" t="s">
        <v>147</v>
      </c>
      <c r="C75" s="77">
        <v>992</v>
      </c>
      <c r="D75" s="87" t="s">
        <v>141</v>
      </c>
      <c r="E75" s="87" t="s">
        <v>205</v>
      </c>
      <c r="F75" s="87" t="s">
        <v>209</v>
      </c>
      <c r="G75" s="85">
        <v>200</v>
      </c>
      <c r="H75" s="99">
        <v>3593.7</v>
      </c>
      <c r="I75" s="99">
        <v>3593.7</v>
      </c>
      <c r="J75" s="98">
        <v>1653</v>
      </c>
      <c r="K75" s="96">
        <f aca="true" t="shared" si="14" ref="K75:K136">J75/I75*100</f>
        <v>45.99716169964104</v>
      </c>
    </row>
    <row r="76" spans="1:11" ht="31.5">
      <c r="A76" s="85"/>
      <c r="B76" s="77" t="s">
        <v>210</v>
      </c>
      <c r="C76" s="77">
        <v>992</v>
      </c>
      <c r="D76" s="79" t="s">
        <v>141</v>
      </c>
      <c r="E76" s="79">
        <v>12</v>
      </c>
      <c r="F76" s="85"/>
      <c r="G76" s="85"/>
      <c r="H76" s="99">
        <f>H77+H81</f>
        <v>1722.1</v>
      </c>
      <c r="I76" s="99">
        <f>I77+I81</f>
        <v>1722.1</v>
      </c>
      <c r="J76" s="99">
        <f>J77+J81</f>
        <v>57.5</v>
      </c>
      <c r="K76" s="96">
        <f t="shared" si="14"/>
        <v>3.3389466349224786</v>
      </c>
    </row>
    <row r="77" spans="1:11" ht="31.5">
      <c r="A77" s="85"/>
      <c r="B77" s="77" t="s">
        <v>211</v>
      </c>
      <c r="C77" s="77">
        <v>992</v>
      </c>
      <c r="D77" s="87" t="s">
        <v>141</v>
      </c>
      <c r="E77" s="87" t="s">
        <v>212</v>
      </c>
      <c r="F77" s="87" t="s">
        <v>213</v>
      </c>
      <c r="G77" s="87"/>
      <c r="H77" s="103">
        <f>H78</f>
        <v>1720.1</v>
      </c>
      <c r="I77" s="103">
        <f>I78</f>
        <v>1720.1</v>
      </c>
      <c r="J77" s="103">
        <f>J78</f>
        <v>55.5</v>
      </c>
      <c r="K77" s="96">
        <f t="shared" si="14"/>
        <v>3.226556595546771</v>
      </c>
    </row>
    <row r="78" spans="1:11" ht="31.5">
      <c r="A78" s="85"/>
      <c r="B78" s="77" t="s">
        <v>214</v>
      </c>
      <c r="C78" s="77">
        <v>992</v>
      </c>
      <c r="D78" s="87" t="s">
        <v>141</v>
      </c>
      <c r="E78" s="87" t="s">
        <v>212</v>
      </c>
      <c r="F78" s="87" t="s">
        <v>215</v>
      </c>
      <c r="G78" s="87"/>
      <c r="H78" s="103">
        <f>H80</f>
        <v>1720.1</v>
      </c>
      <c r="I78" s="103">
        <f>I80</f>
        <v>1720.1</v>
      </c>
      <c r="J78" s="103">
        <f>J80</f>
        <v>55.5</v>
      </c>
      <c r="K78" s="96">
        <f t="shared" si="14"/>
        <v>3.226556595546771</v>
      </c>
    </row>
    <row r="79" spans="1:11" ht="31.5">
      <c r="A79" s="85"/>
      <c r="B79" s="77" t="s">
        <v>216</v>
      </c>
      <c r="C79" s="77">
        <v>992</v>
      </c>
      <c r="D79" s="87" t="s">
        <v>141</v>
      </c>
      <c r="E79" s="87" t="s">
        <v>212</v>
      </c>
      <c r="F79" s="87" t="s">
        <v>217</v>
      </c>
      <c r="G79" s="87"/>
      <c r="H79" s="103">
        <f>H80</f>
        <v>1720.1</v>
      </c>
      <c r="I79" s="103">
        <f>I80</f>
        <v>1720.1</v>
      </c>
      <c r="J79" s="103">
        <f>J80</f>
        <v>55.5</v>
      </c>
      <c r="K79" s="96">
        <f t="shared" si="14"/>
        <v>3.226556595546771</v>
      </c>
    </row>
    <row r="80" spans="1:11" ht="47.25">
      <c r="A80" s="85"/>
      <c r="B80" s="77" t="s">
        <v>147</v>
      </c>
      <c r="C80" s="77">
        <v>992</v>
      </c>
      <c r="D80" s="87" t="s">
        <v>141</v>
      </c>
      <c r="E80" s="87" t="s">
        <v>212</v>
      </c>
      <c r="F80" s="87" t="s">
        <v>217</v>
      </c>
      <c r="G80" s="87" t="s">
        <v>148</v>
      </c>
      <c r="H80" s="99">
        <v>1720.1</v>
      </c>
      <c r="I80" s="99">
        <v>1720.1</v>
      </c>
      <c r="J80" s="98">
        <v>55.5</v>
      </c>
      <c r="K80" s="96">
        <f t="shared" si="14"/>
        <v>3.226556595546771</v>
      </c>
    </row>
    <row r="81" spans="1:11" ht="84.75" customHeight="1">
      <c r="A81" s="85"/>
      <c r="B81" s="77" t="s">
        <v>218</v>
      </c>
      <c r="C81" s="77">
        <v>992</v>
      </c>
      <c r="D81" s="79" t="s">
        <v>141</v>
      </c>
      <c r="E81" s="79">
        <v>12</v>
      </c>
      <c r="F81" s="79" t="s">
        <v>219</v>
      </c>
      <c r="G81" s="85"/>
      <c r="H81" s="99">
        <f aca="true" t="shared" si="15" ref="H81:J82">H82</f>
        <v>2</v>
      </c>
      <c r="I81" s="99">
        <f t="shared" si="15"/>
        <v>2</v>
      </c>
      <c r="J81" s="99">
        <f t="shared" si="15"/>
        <v>2</v>
      </c>
      <c r="K81" s="96">
        <f t="shared" si="14"/>
        <v>100</v>
      </c>
    </row>
    <row r="82" spans="1:11" ht="31.5">
      <c r="A82" s="85"/>
      <c r="B82" s="88" t="s">
        <v>177</v>
      </c>
      <c r="C82" s="77">
        <v>992</v>
      </c>
      <c r="D82" s="87" t="s">
        <v>141</v>
      </c>
      <c r="E82" s="87" t="s">
        <v>212</v>
      </c>
      <c r="F82" s="82" t="s">
        <v>220</v>
      </c>
      <c r="G82" s="87"/>
      <c r="H82" s="103">
        <f t="shared" si="15"/>
        <v>2</v>
      </c>
      <c r="I82" s="103">
        <f t="shared" si="15"/>
        <v>2</v>
      </c>
      <c r="J82" s="103">
        <f t="shared" si="15"/>
        <v>2</v>
      </c>
      <c r="K82" s="96">
        <f t="shared" si="14"/>
        <v>100</v>
      </c>
    </row>
    <row r="83" spans="1:11" ht="47.25">
      <c r="A83" s="85"/>
      <c r="B83" s="77" t="s">
        <v>147</v>
      </c>
      <c r="C83" s="77">
        <v>992</v>
      </c>
      <c r="D83" s="87" t="s">
        <v>141</v>
      </c>
      <c r="E83" s="87" t="s">
        <v>212</v>
      </c>
      <c r="F83" s="82" t="s">
        <v>220</v>
      </c>
      <c r="G83" s="87" t="s">
        <v>148</v>
      </c>
      <c r="H83" s="103">
        <v>2</v>
      </c>
      <c r="I83" s="103">
        <v>2</v>
      </c>
      <c r="J83" s="98">
        <v>2</v>
      </c>
      <c r="K83" s="96">
        <f t="shared" si="14"/>
        <v>100</v>
      </c>
    </row>
    <row r="84" spans="1:11" ht="31.5">
      <c r="A84" s="78"/>
      <c r="B84" s="78" t="s">
        <v>221</v>
      </c>
      <c r="C84" s="78">
        <v>992</v>
      </c>
      <c r="D84" s="80" t="s">
        <v>222</v>
      </c>
      <c r="E84" s="80" t="s">
        <v>129</v>
      </c>
      <c r="F84" s="78"/>
      <c r="G84" s="85"/>
      <c r="H84" s="100">
        <f>H85+H92+H102</f>
        <v>2229.1000000000004</v>
      </c>
      <c r="I84" s="100">
        <f>I85+I92+I102</f>
        <v>2229.1000000000004</v>
      </c>
      <c r="J84" s="100">
        <f>J85+J92+J102</f>
        <v>2206.4</v>
      </c>
      <c r="K84" s="96">
        <f t="shared" si="14"/>
        <v>98.98165178771701</v>
      </c>
    </row>
    <row r="85" spans="1:11" ht="15.75">
      <c r="A85" s="78"/>
      <c r="B85" s="77" t="s">
        <v>223</v>
      </c>
      <c r="C85" s="77">
        <v>992</v>
      </c>
      <c r="D85" s="79" t="s">
        <v>222</v>
      </c>
      <c r="E85" s="79" t="s">
        <v>131</v>
      </c>
      <c r="F85" s="78"/>
      <c r="G85" s="85"/>
      <c r="H85" s="99">
        <f>H86+H89</f>
        <v>1263.9</v>
      </c>
      <c r="I85" s="99">
        <f>I86+I89</f>
        <v>1263.9</v>
      </c>
      <c r="J85" s="99">
        <f>J86+J89</f>
        <v>1263.7</v>
      </c>
      <c r="K85" s="96">
        <f t="shared" si="14"/>
        <v>99.98417596328824</v>
      </c>
    </row>
    <row r="86" spans="1:11" ht="51.75" customHeight="1">
      <c r="A86" s="78"/>
      <c r="B86" s="88" t="s">
        <v>224</v>
      </c>
      <c r="C86" s="77">
        <v>992</v>
      </c>
      <c r="D86" s="79" t="s">
        <v>222</v>
      </c>
      <c r="E86" s="79" t="s">
        <v>131</v>
      </c>
      <c r="F86" s="87" t="s">
        <v>225</v>
      </c>
      <c r="G86" s="85"/>
      <c r="H86" s="103">
        <f aca="true" t="shared" si="16" ref="H86:J87">H87</f>
        <v>324</v>
      </c>
      <c r="I86" s="103">
        <f t="shared" si="16"/>
        <v>324</v>
      </c>
      <c r="J86" s="103">
        <f t="shared" si="16"/>
        <v>323.8</v>
      </c>
      <c r="K86" s="96">
        <f t="shared" si="14"/>
        <v>99.93827160493828</v>
      </c>
    </row>
    <row r="87" spans="1:11" ht="31.5">
      <c r="A87" s="78"/>
      <c r="B87" s="77" t="s">
        <v>177</v>
      </c>
      <c r="C87" s="77">
        <v>992</v>
      </c>
      <c r="D87" s="79" t="s">
        <v>222</v>
      </c>
      <c r="E87" s="79" t="s">
        <v>131</v>
      </c>
      <c r="F87" s="77" t="s">
        <v>226</v>
      </c>
      <c r="G87" s="85"/>
      <c r="H87" s="99">
        <f t="shared" si="16"/>
        <v>324</v>
      </c>
      <c r="I87" s="99">
        <f t="shared" si="16"/>
        <v>324</v>
      </c>
      <c r="J87" s="99">
        <f t="shared" si="16"/>
        <v>323.8</v>
      </c>
      <c r="K87" s="96">
        <f t="shared" si="14"/>
        <v>99.93827160493828</v>
      </c>
    </row>
    <row r="88" spans="1:11" ht="47.25">
      <c r="A88" s="78"/>
      <c r="B88" s="77" t="s">
        <v>147</v>
      </c>
      <c r="C88" s="77">
        <v>992</v>
      </c>
      <c r="D88" s="79" t="s">
        <v>222</v>
      </c>
      <c r="E88" s="79" t="s">
        <v>131</v>
      </c>
      <c r="F88" s="77" t="s">
        <v>226</v>
      </c>
      <c r="G88" s="85">
        <v>200</v>
      </c>
      <c r="H88" s="99">
        <v>324</v>
      </c>
      <c r="I88" s="99">
        <v>324</v>
      </c>
      <c r="J88" s="98">
        <v>323.8</v>
      </c>
      <c r="K88" s="96">
        <f t="shared" si="14"/>
        <v>99.93827160493828</v>
      </c>
    </row>
    <row r="89" spans="1:11" ht="78.75">
      <c r="A89" s="78"/>
      <c r="B89" s="77" t="s">
        <v>227</v>
      </c>
      <c r="C89" s="77">
        <v>992</v>
      </c>
      <c r="D89" s="79" t="s">
        <v>222</v>
      </c>
      <c r="E89" s="79" t="s">
        <v>131</v>
      </c>
      <c r="F89" s="87" t="s">
        <v>228</v>
      </c>
      <c r="G89" s="85"/>
      <c r="H89" s="99">
        <f aca="true" t="shared" si="17" ref="H89:J90">H90</f>
        <v>939.9</v>
      </c>
      <c r="I89" s="99">
        <f t="shared" si="17"/>
        <v>939.9</v>
      </c>
      <c r="J89" s="99">
        <f t="shared" si="17"/>
        <v>939.9</v>
      </c>
      <c r="K89" s="96">
        <f t="shared" si="14"/>
        <v>100</v>
      </c>
    </row>
    <row r="90" spans="1:11" ht="31.5">
      <c r="A90" s="78"/>
      <c r="B90" s="77" t="s">
        <v>177</v>
      </c>
      <c r="C90" s="77">
        <v>992</v>
      </c>
      <c r="D90" s="79" t="s">
        <v>222</v>
      </c>
      <c r="E90" s="79" t="s">
        <v>131</v>
      </c>
      <c r="F90" s="87" t="s">
        <v>229</v>
      </c>
      <c r="G90" s="85"/>
      <c r="H90" s="99">
        <f t="shared" si="17"/>
        <v>939.9</v>
      </c>
      <c r="I90" s="99">
        <f t="shared" si="17"/>
        <v>939.9</v>
      </c>
      <c r="J90" s="99">
        <f t="shared" si="17"/>
        <v>939.9</v>
      </c>
      <c r="K90" s="96">
        <f t="shared" si="14"/>
        <v>100</v>
      </c>
    </row>
    <row r="91" spans="1:11" ht="47.25">
      <c r="A91" s="78"/>
      <c r="B91" s="77" t="s">
        <v>147</v>
      </c>
      <c r="C91" s="77">
        <v>992</v>
      </c>
      <c r="D91" s="79" t="s">
        <v>222</v>
      </c>
      <c r="E91" s="79" t="s">
        <v>131</v>
      </c>
      <c r="F91" s="87" t="s">
        <v>229</v>
      </c>
      <c r="G91" s="85">
        <v>200</v>
      </c>
      <c r="H91" s="99">
        <v>939.9</v>
      </c>
      <c r="I91" s="99">
        <v>939.9</v>
      </c>
      <c r="J91" s="98">
        <v>939.9</v>
      </c>
      <c r="K91" s="96">
        <f t="shared" si="14"/>
        <v>100</v>
      </c>
    </row>
    <row r="92" spans="1:11" ht="15.75">
      <c r="A92" s="85"/>
      <c r="B92" s="77" t="s">
        <v>230</v>
      </c>
      <c r="C92" s="77">
        <v>992</v>
      </c>
      <c r="D92" s="79" t="s">
        <v>222</v>
      </c>
      <c r="E92" s="79" t="s">
        <v>187</v>
      </c>
      <c r="F92" s="77"/>
      <c r="G92" s="85"/>
      <c r="H92" s="103">
        <f>H93+H96+H99</f>
        <v>535.2</v>
      </c>
      <c r="I92" s="103">
        <f>I93+I96+I99</f>
        <v>535.2</v>
      </c>
      <c r="J92" s="103">
        <v>512.7</v>
      </c>
      <c r="K92" s="96">
        <f t="shared" si="14"/>
        <v>95.79596412556054</v>
      </c>
    </row>
    <row r="93" spans="1:11" ht="15.75">
      <c r="A93" s="85"/>
      <c r="B93" s="77" t="s">
        <v>230</v>
      </c>
      <c r="C93" s="77">
        <v>992</v>
      </c>
      <c r="D93" s="79" t="s">
        <v>222</v>
      </c>
      <c r="E93" s="79" t="s">
        <v>187</v>
      </c>
      <c r="F93" s="77" t="s">
        <v>231</v>
      </c>
      <c r="G93" s="85"/>
      <c r="H93" s="103">
        <f aca="true" t="shared" si="18" ref="H93:J94">H94</f>
        <v>110</v>
      </c>
      <c r="I93" s="103">
        <f t="shared" si="18"/>
        <v>110</v>
      </c>
      <c r="J93" s="103">
        <f t="shared" si="18"/>
        <v>87.6</v>
      </c>
      <c r="K93" s="96">
        <f t="shared" si="14"/>
        <v>79.63636363636363</v>
      </c>
    </row>
    <row r="94" spans="1:11" ht="15.75">
      <c r="A94" s="85"/>
      <c r="B94" s="88" t="s">
        <v>232</v>
      </c>
      <c r="C94" s="77">
        <v>992</v>
      </c>
      <c r="D94" s="87" t="s">
        <v>222</v>
      </c>
      <c r="E94" s="87" t="s">
        <v>187</v>
      </c>
      <c r="F94" s="87" t="s">
        <v>233</v>
      </c>
      <c r="G94" s="87"/>
      <c r="H94" s="103">
        <f t="shared" si="18"/>
        <v>110</v>
      </c>
      <c r="I94" s="103">
        <f t="shared" si="18"/>
        <v>110</v>
      </c>
      <c r="J94" s="103">
        <f t="shared" si="18"/>
        <v>87.6</v>
      </c>
      <c r="K94" s="96">
        <f t="shared" si="14"/>
        <v>79.63636363636363</v>
      </c>
    </row>
    <row r="95" spans="1:11" ht="47.25">
      <c r="A95" s="85"/>
      <c r="B95" s="77" t="s">
        <v>147</v>
      </c>
      <c r="C95" s="77">
        <v>992</v>
      </c>
      <c r="D95" s="79" t="s">
        <v>222</v>
      </c>
      <c r="E95" s="79" t="s">
        <v>187</v>
      </c>
      <c r="F95" s="87" t="s">
        <v>233</v>
      </c>
      <c r="G95" s="87" t="s">
        <v>148</v>
      </c>
      <c r="H95" s="99">
        <v>110</v>
      </c>
      <c r="I95" s="99">
        <v>110</v>
      </c>
      <c r="J95" s="98">
        <v>87.6</v>
      </c>
      <c r="K95" s="96">
        <f t="shared" si="14"/>
        <v>79.63636363636363</v>
      </c>
    </row>
    <row r="96" spans="1:11" ht="63">
      <c r="A96" s="85"/>
      <c r="B96" s="77" t="s">
        <v>234</v>
      </c>
      <c r="C96" s="77">
        <v>992</v>
      </c>
      <c r="D96" s="79" t="s">
        <v>222</v>
      </c>
      <c r="E96" s="79" t="s">
        <v>187</v>
      </c>
      <c r="F96" s="77" t="s">
        <v>235</v>
      </c>
      <c r="G96" s="87"/>
      <c r="H96" s="103">
        <f aca="true" t="shared" si="19" ref="H96:J97">H97</f>
        <v>288.2</v>
      </c>
      <c r="I96" s="103">
        <f t="shared" si="19"/>
        <v>288.2</v>
      </c>
      <c r="J96" s="103">
        <f t="shared" si="19"/>
        <v>288.2</v>
      </c>
      <c r="K96" s="96">
        <f t="shared" si="14"/>
        <v>100</v>
      </c>
    </row>
    <row r="97" spans="1:11" ht="31.5">
      <c r="A97" s="85"/>
      <c r="B97" s="77" t="s">
        <v>177</v>
      </c>
      <c r="C97" s="77">
        <v>992</v>
      </c>
      <c r="D97" s="79" t="s">
        <v>222</v>
      </c>
      <c r="E97" s="79" t="s">
        <v>187</v>
      </c>
      <c r="F97" s="77" t="s">
        <v>236</v>
      </c>
      <c r="G97" s="87"/>
      <c r="H97" s="103">
        <f t="shared" si="19"/>
        <v>288.2</v>
      </c>
      <c r="I97" s="103">
        <f t="shared" si="19"/>
        <v>288.2</v>
      </c>
      <c r="J97" s="103">
        <f t="shared" si="19"/>
        <v>288.2</v>
      </c>
      <c r="K97" s="96">
        <f t="shared" si="14"/>
        <v>100</v>
      </c>
    </row>
    <row r="98" spans="1:11" ht="47.25">
      <c r="A98" s="85"/>
      <c r="B98" s="77" t="s">
        <v>147</v>
      </c>
      <c r="C98" s="77">
        <v>992</v>
      </c>
      <c r="D98" s="79" t="s">
        <v>222</v>
      </c>
      <c r="E98" s="79" t="s">
        <v>187</v>
      </c>
      <c r="F98" s="77" t="s">
        <v>236</v>
      </c>
      <c r="G98" s="87" t="s">
        <v>148</v>
      </c>
      <c r="H98" s="99">
        <v>288.2</v>
      </c>
      <c r="I98" s="99">
        <v>288.2</v>
      </c>
      <c r="J98" s="98">
        <v>288.2</v>
      </c>
      <c r="K98" s="96">
        <f t="shared" si="14"/>
        <v>100</v>
      </c>
    </row>
    <row r="99" spans="1:11" ht="63">
      <c r="A99" s="85"/>
      <c r="B99" s="77" t="s">
        <v>237</v>
      </c>
      <c r="C99" s="77">
        <v>992</v>
      </c>
      <c r="D99" s="79" t="s">
        <v>222</v>
      </c>
      <c r="E99" s="79" t="s">
        <v>187</v>
      </c>
      <c r="F99" s="77" t="s">
        <v>238</v>
      </c>
      <c r="G99" s="87"/>
      <c r="H99" s="103">
        <f aca="true" t="shared" si="20" ref="H99:J100">H100</f>
        <v>137</v>
      </c>
      <c r="I99" s="103">
        <f t="shared" si="20"/>
        <v>137</v>
      </c>
      <c r="J99" s="103">
        <f t="shared" si="20"/>
        <v>137</v>
      </c>
      <c r="K99" s="96">
        <f t="shared" si="14"/>
        <v>100</v>
      </c>
    </row>
    <row r="100" spans="1:11" ht="31.5">
      <c r="A100" s="85"/>
      <c r="B100" s="77" t="s">
        <v>177</v>
      </c>
      <c r="C100" s="77">
        <v>992</v>
      </c>
      <c r="D100" s="79" t="s">
        <v>222</v>
      </c>
      <c r="E100" s="79" t="s">
        <v>187</v>
      </c>
      <c r="F100" s="77" t="s">
        <v>239</v>
      </c>
      <c r="G100" s="87"/>
      <c r="H100" s="103">
        <f t="shared" si="20"/>
        <v>137</v>
      </c>
      <c r="I100" s="103">
        <f t="shared" si="20"/>
        <v>137</v>
      </c>
      <c r="J100" s="103">
        <f t="shared" si="20"/>
        <v>137</v>
      </c>
      <c r="K100" s="96">
        <f t="shared" si="14"/>
        <v>100</v>
      </c>
    </row>
    <row r="101" spans="1:11" ht="47.25">
      <c r="A101" s="85"/>
      <c r="B101" s="77" t="s">
        <v>147</v>
      </c>
      <c r="C101" s="77">
        <v>992</v>
      </c>
      <c r="D101" s="79" t="s">
        <v>222</v>
      </c>
      <c r="E101" s="79" t="s">
        <v>187</v>
      </c>
      <c r="F101" s="77" t="s">
        <v>239</v>
      </c>
      <c r="G101" s="87" t="s">
        <v>148</v>
      </c>
      <c r="H101" s="99">
        <v>137</v>
      </c>
      <c r="I101" s="99">
        <v>137</v>
      </c>
      <c r="J101" s="98">
        <v>137</v>
      </c>
      <c r="K101" s="96">
        <f t="shared" si="14"/>
        <v>100</v>
      </c>
    </row>
    <row r="102" spans="1:11" ht="31.5">
      <c r="A102" s="85"/>
      <c r="B102" s="93" t="s">
        <v>240</v>
      </c>
      <c r="C102" s="81">
        <v>992</v>
      </c>
      <c r="D102" s="94" t="s">
        <v>222</v>
      </c>
      <c r="E102" s="94" t="s">
        <v>222</v>
      </c>
      <c r="F102" s="94"/>
      <c r="G102" s="94"/>
      <c r="H102" s="104">
        <f aca="true" t="shared" si="21" ref="H102:I104">H103</f>
        <v>430</v>
      </c>
      <c r="I102" s="104">
        <f t="shared" si="21"/>
        <v>430</v>
      </c>
      <c r="J102" s="104">
        <f>J103</f>
        <v>430</v>
      </c>
      <c r="K102" s="96">
        <f t="shared" si="14"/>
        <v>100</v>
      </c>
    </row>
    <row r="103" spans="1:11" ht="31.5">
      <c r="A103" s="85"/>
      <c r="B103" s="77" t="s">
        <v>241</v>
      </c>
      <c r="C103" s="81">
        <v>992</v>
      </c>
      <c r="D103" s="94" t="s">
        <v>222</v>
      </c>
      <c r="E103" s="94" t="s">
        <v>222</v>
      </c>
      <c r="F103" s="94" t="s">
        <v>242</v>
      </c>
      <c r="G103" s="94"/>
      <c r="H103" s="104">
        <f t="shared" si="21"/>
        <v>430</v>
      </c>
      <c r="I103" s="104">
        <f t="shared" si="21"/>
        <v>430</v>
      </c>
      <c r="J103" s="104">
        <f>J104</f>
        <v>430</v>
      </c>
      <c r="K103" s="96">
        <f t="shared" si="14"/>
        <v>100</v>
      </c>
    </row>
    <row r="104" spans="1:11" ht="47.25">
      <c r="A104" s="85"/>
      <c r="B104" s="93" t="s">
        <v>243</v>
      </c>
      <c r="C104" s="81">
        <v>992</v>
      </c>
      <c r="D104" s="94" t="s">
        <v>222</v>
      </c>
      <c r="E104" s="94" t="s">
        <v>222</v>
      </c>
      <c r="F104" s="94" t="s">
        <v>244</v>
      </c>
      <c r="G104" s="94"/>
      <c r="H104" s="104">
        <f t="shared" si="21"/>
        <v>430</v>
      </c>
      <c r="I104" s="104">
        <f t="shared" si="21"/>
        <v>430</v>
      </c>
      <c r="J104" s="104">
        <f>J105</f>
        <v>430</v>
      </c>
      <c r="K104" s="96">
        <f t="shared" si="14"/>
        <v>100</v>
      </c>
    </row>
    <row r="105" spans="1:11" ht="63">
      <c r="A105" s="85"/>
      <c r="B105" s="77" t="s">
        <v>245</v>
      </c>
      <c r="C105" s="81">
        <v>992</v>
      </c>
      <c r="D105" s="94" t="s">
        <v>222</v>
      </c>
      <c r="E105" s="94" t="s">
        <v>222</v>
      </c>
      <c r="F105" s="94" t="s">
        <v>244</v>
      </c>
      <c r="G105" s="94" t="s">
        <v>246</v>
      </c>
      <c r="H105" s="104">
        <v>430</v>
      </c>
      <c r="I105" s="104">
        <v>430</v>
      </c>
      <c r="J105" s="98">
        <v>430</v>
      </c>
      <c r="K105" s="96">
        <f t="shared" si="14"/>
        <v>100</v>
      </c>
    </row>
    <row r="106" spans="1:11" ht="15.75">
      <c r="A106" s="95"/>
      <c r="B106" s="61" t="s">
        <v>247</v>
      </c>
      <c r="C106" s="78">
        <v>992</v>
      </c>
      <c r="D106" s="58" t="s">
        <v>158</v>
      </c>
      <c r="E106" s="58" t="s">
        <v>129</v>
      </c>
      <c r="F106" s="58"/>
      <c r="G106" s="58"/>
      <c r="H106" s="105">
        <f aca="true" t="shared" si="22" ref="H106:I109">H107</f>
        <v>10</v>
      </c>
      <c r="I106" s="105">
        <f t="shared" si="22"/>
        <v>10</v>
      </c>
      <c r="J106" s="105">
        <f>J107</f>
        <v>10</v>
      </c>
      <c r="K106" s="96">
        <f t="shared" si="14"/>
        <v>100</v>
      </c>
    </row>
    <row r="107" spans="1:11" ht="31.5">
      <c r="A107" s="85"/>
      <c r="B107" s="88" t="s">
        <v>248</v>
      </c>
      <c r="C107" s="77">
        <v>992</v>
      </c>
      <c r="D107" s="87" t="s">
        <v>158</v>
      </c>
      <c r="E107" s="87" t="s">
        <v>158</v>
      </c>
      <c r="F107" s="87"/>
      <c r="G107" s="87"/>
      <c r="H107" s="103">
        <f t="shared" si="22"/>
        <v>10</v>
      </c>
      <c r="I107" s="103">
        <f t="shared" si="22"/>
        <v>10</v>
      </c>
      <c r="J107" s="103">
        <f>J108</f>
        <v>10</v>
      </c>
      <c r="K107" s="96">
        <f t="shared" si="14"/>
        <v>100</v>
      </c>
    </row>
    <row r="108" spans="1:11" ht="99" customHeight="1">
      <c r="A108" s="85"/>
      <c r="B108" s="77" t="s">
        <v>249</v>
      </c>
      <c r="C108" s="77">
        <v>992</v>
      </c>
      <c r="D108" s="87" t="s">
        <v>158</v>
      </c>
      <c r="E108" s="87" t="s">
        <v>158</v>
      </c>
      <c r="F108" s="87" t="s">
        <v>250</v>
      </c>
      <c r="G108" s="87"/>
      <c r="H108" s="103">
        <f t="shared" si="22"/>
        <v>10</v>
      </c>
      <c r="I108" s="103">
        <f t="shared" si="22"/>
        <v>10</v>
      </c>
      <c r="J108" s="103">
        <f>J109</f>
        <v>10</v>
      </c>
      <c r="K108" s="96">
        <f t="shared" si="14"/>
        <v>100</v>
      </c>
    </row>
    <row r="109" spans="1:11" ht="31.5">
      <c r="A109" s="85"/>
      <c r="B109" s="88" t="s">
        <v>177</v>
      </c>
      <c r="C109" s="77">
        <v>992</v>
      </c>
      <c r="D109" s="87" t="s">
        <v>158</v>
      </c>
      <c r="E109" s="87" t="s">
        <v>158</v>
      </c>
      <c r="F109" s="87" t="s">
        <v>251</v>
      </c>
      <c r="G109" s="87"/>
      <c r="H109" s="103">
        <f t="shared" si="22"/>
        <v>10</v>
      </c>
      <c r="I109" s="103">
        <f t="shared" si="22"/>
        <v>10</v>
      </c>
      <c r="J109" s="103">
        <f>J110</f>
        <v>10</v>
      </c>
      <c r="K109" s="96">
        <f t="shared" si="14"/>
        <v>100</v>
      </c>
    </row>
    <row r="110" spans="1:11" ht="47.25">
      <c r="A110" s="85"/>
      <c r="B110" s="77" t="s">
        <v>147</v>
      </c>
      <c r="C110" s="77">
        <v>992</v>
      </c>
      <c r="D110" s="87" t="s">
        <v>158</v>
      </c>
      <c r="E110" s="87" t="s">
        <v>158</v>
      </c>
      <c r="F110" s="87" t="s">
        <v>251</v>
      </c>
      <c r="G110" s="87" t="s">
        <v>148</v>
      </c>
      <c r="H110" s="103">
        <v>10</v>
      </c>
      <c r="I110" s="103">
        <v>10</v>
      </c>
      <c r="J110" s="98">
        <v>10</v>
      </c>
      <c r="K110" s="96">
        <f t="shared" si="14"/>
        <v>100</v>
      </c>
    </row>
    <row r="111" spans="1:11" ht="15.75">
      <c r="A111" s="78"/>
      <c r="B111" s="78" t="s">
        <v>252</v>
      </c>
      <c r="C111" s="78">
        <v>992</v>
      </c>
      <c r="D111" s="58" t="s">
        <v>253</v>
      </c>
      <c r="E111" s="58" t="s">
        <v>129</v>
      </c>
      <c r="F111" s="58"/>
      <c r="G111" s="85"/>
      <c r="H111" s="100">
        <f>H113+H118+H121</f>
        <v>3906.2</v>
      </c>
      <c r="I111" s="100">
        <f>I113+I118+I121</f>
        <v>3906.2</v>
      </c>
      <c r="J111" s="100">
        <f>J113+J118+J121</f>
        <v>3521.7</v>
      </c>
      <c r="K111" s="96">
        <f t="shared" si="14"/>
        <v>90.15667400542728</v>
      </c>
    </row>
    <row r="112" spans="1:11" ht="15.75">
      <c r="A112" s="85"/>
      <c r="B112" s="88" t="s">
        <v>254</v>
      </c>
      <c r="C112" s="77">
        <v>992</v>
      </c>
      <c r="D112" s="87" t="s">
        <v>253</v>
      </c>
      <c r="E112" s="87" t="s">
        <v>128</v>
      </c>
      <c r="F112" s="85"/>
      <c r="G112" s="85"/>
      <c r="H112" s="99">
        <f>H113+H121+H118</f>
        <v>3906.2</v>
      </c>
      <c r="I112" s="99">
        <f>I113+I121+I118</f>
        <v>3906.2</v>
      </c>
      <c r="J112" s="99">
        <f>J113+J121+J118</f>
        <v>3521.7</v>
      </c>
      <c r="K112" s="96">
        <f t="shared" si="14"/>
        <v>90.15667400542728</v>
      </c>
    </row>
    <row r="113" spans="1:11" ht="15.75">
      <c r="A113" s="85"/>
      <c r="B113" s="88" t="s">
        <v>255</v>
      </c>
      <c r="C113" s="77">
        <v>992</v>
      </c>
      <c r="D113" s="87" t="s">
        <v>253</v>
      </c>
      <c r="E113" s="87" t="s">
        <v>128</v>
      </c>
      <c r="F113" s="87" t="s">
        <v>256</v>
      </c>
      <c r="G113" s="87"/>
      <c r="H113" s="103">
        <f aca="true" t="shared" si="23" ref="H113:J114">H114</f>
        <v>3427.5</v>
      </c>
      <c r="I113" s="103">
        <f t="shared" si="23"/>
        <v>3427.5</v>
      </c>
      <c r="J113" s="103">
        <f t="shared" si="23"/>
        <v>3043</v>
      </c>
      <c r="K113" s="96">
        <f t="shared" si="14"/>
        <v>88.78191101385849</v>
      </c>
    </row>
    <row r="114" spans="1:11" ht="31.5">
      <c r="A114" s="85"/>
      <c r="B114" s="77" t="s">
        <v>257</v>
      </c>
      <c r="C114" s="81">
        <v>992</v>
      </c>
      <c r="D114" s="94" t="s">
        <v>253</v>
      </c>
      <c r="E114" s="94" t="s">
        <v>128</v>
      </c>
      <c r="F114" s="81" t="s">
        <v>258</v>
      </c>
      <c r="G114" s="89"/>
      <c r="H114" s="101">
        <f t="shared" si="23"/>
        <v>3427.5</v>
      </c>
      <c r="I114" s="101">
        <f t="shared" si="23"/>
        <v>3427.5</v>
      </c>
      <c r="J114" s="101">
        <f t="shared" si="23"/>
        <v>3043</v>
      </c>
      <c r="K114" s="96">
        <f t="shared" si="14"/>
        <v>88.78191101385849</v>
      </c>
    </row>
    <row r="115" spans="1:11" ht="47.25">
      <c r="A115" s="85"/>
      <c r="B115" s="88" t="s">
        <v>259</v>
      </c>
      <c r="C115" s="81">
        <v>992</v>
      </c>
      <c r="D115" s="94" t="s">
        <v>253</v>
      </c>
      <c r="E115" s="94" t="s">
        <v>128</v>
      </c>
      <c r="F115" s="81" t="s">
        <v>260</v>
      </c>
      <c r="G115" s="89"/>
      <c r="H115" s="101">
        <f>H116+H117</f>
        <v>3427.5</v>
      </c>
      <c r="I115" s="101">
        <f>I116+I117</f>
        <v>3427.5</v>
      </c>
      <c r="J115" s="101">
        <f>J116+J117</f>
        <v>3043</v>
      </c>
      <c r="K115" s="96">
        <f t="shared" si="14"/>
        <v>88.78191101385849</v>
      </c>
    </row>
    <row r="116" spans="1:11" ht="112.5" customHeight="1">
      <c r="A116" s="85"/>
      <c r="B116" s="77" t="s">
        <v>138</v>
      </c>
      <c r="C116" s="81">
        <v>992</v>
      </c>
      <c r="D116" s="94" t="s">
        <v>253</v>
      </c>
      <c r="E116" s="94" t="s">
        <v>128</v>
      </c>
      <c r="F116" s="81" t="s">
        <v>260</v>
      </c>
      <c r="G116" s="89">
        <v>100</v>
      </c>
      <c r="H116" s="101">
        <v>2147.5</v>
      </c>
      <c r="I116" s="101">
        <v>2147.5</v>
      </c>
      <c r="J116" s="98">
        <v>2146.8</v>
      </c>
      <c r="K116" s="96">
        <f t="shared" si="14"/>
        <v>99.96740395809081</v>
      </c>
    </row>
    <row r="117" spans="1:11" ht="47.25">
      <c r="A117" s="85"/>
      <c r="B117" s="77" t="s">
        <v>147</v>
      </c>
      <c r="C117" s="81">
        <v>992</v>
      </c>
      <c r="D117" s="94" t="s">
        <v>253</v>
      </c>
      <c r="E117" s="94" t="s">
        <v>128</v>
      </c>
      <c r="F117" s="81" t="s">
        <v>260</v>
      </c>
      <c r="G117" s="89">
        <v>200</v>
      </c>
      <c r="H117" s="101">
        <v>1280</v>
      </c>
      <c r="I117" s="101">
        <v>1280</v>
      </c>
      <c r="J117" s="98">
        <v>896.2</v>
      </c>
      <c r="K117" s="96">
        <f t="shared" si="14"/>
        <v>70.015625</v>
      </c>
    </row>
    <row r="118" spans="1:11" ht="47.25">
      <c r="A118" s="85"/>
      <c r="B118" s="93" t="s">
        <v>267</v>
      </c>
      <c r="C118" s="81">
        <v>992</v>
      </c>
      <c r="D118" s="94" t="s">
        <v>253</v>
      </c>
      <c r="E118" s="94" t="s">
        <v>128</v>
      </c>
      <c r="F118" s="87" t="s">
        <v>268</v>
      </c>
      <c r="G118" s="77"/>
      <c r="H118" s="99">
        <f aca="true" t="shared" si="24" ref="H118:J119">H119</f>
        <v>374.5</v>
      </c>
      <c r="I118" s="99">
        <f t="shared" si="24"/>
        <v>374.5</v>
      </c>
      <c r="J118" s="99">
        <f t="shared" si="24"/>
        <v>374.5</v>
      </c>
      <c r="K118" s="96">
        <f t="shared" si="14"/>
        <v>100</v>
      </c>
    </row>
    <row r="119" spans="1:11" ht="173.25">
      <c r="A119" s="85"/>
      <c r="B119" s="93" t="s">
        <v>269</v>
      </c>
      <c r="C119" s="81">
        <v>992</v>
      </c>
      <c r="D119" s="94" t="s">
        <v>253</v>
      </c>
      <c r="E119" s="94" t="s">
        <v>128</v>
      </c>
      <c r="F119" s="87" t="s">
        <v>270</v>
      </c>
      <c r="G119" s="77"/>
      <c r="H119" s="99">
        <f t="shared" si="24"/>
        <v>374.5</v>
      </c>
      <c r="I119" s="99">
        <f t="shared" si="24"/>
        <v>374.5</v>
      </c>
      <c r="J119" s="99">
        <f t="shared" si="24"/>
        <v>374.5</v>
      </c>
      <c r="K119" s="96">
        <f t="shared" si="14"/>
        <v>100</v>
      </c>
    </row>
    <row r="120" spans="1:11" ht="15.75">
      <c r="A120" s="85"/>
      <c r="B120" s="93" t="s">
        <v>156</v>
      </c>
      <c r="C120" s="81">
        <v>992</v>
      </c>
      <c r="D120" s="94" t="s">
        <v>253</v>
      </c>
      <c r="E120" s="94" t="s">
        <v>128</v>
      </c>
      <c r="F120" s="87" t="s">
        <v>270</v>
      </c>
      <c r="G120" s="77">
        <v>500</v>
      </c>
      <c r="H120" s="99">
        <v>374.5</v>
      </c>
      <c r="I120" s="99">
        <v>374.5</v>
      </c>
      <c r="J120" s="98">
        <v>374.5</v>
      </c>
      <c r="K120" s="96">
        <f t="shared" si="14"/>
        <v>100</v>
      </c>
    </row>
    <row r="121" spans="1:11" ht="63">
      <c r="A121" s="85"/>
      <c r="B121" s="77" t="s">
        <v>261</v>
      </c>
      <c r="C121" s="81">
        <v>992</v>
      </c>
      <c r="D121" s="94" t="s">
        <v>253</v>
      </c>
      <c r="E121" s="94" t="s">
        <v>128</v>
      </c>
      <c r="F121" s="81" t="s">
        <v>262</v>
      </c>
      <c r="G121" s="81"/>
      <c r="H121" s="101">
        <f>H122+H124</f>
        <v>104.2</v>
      </c>
      <c r="I121" s="101">
        <f>I122+I124</f>
        <v>104.2</v>
      </c>
      <c r="J121" s="101">
        <f>J122+J124</f>
        <v>104.2</v>
      </c>
      <c r="K121" s="96">
        <f t="shared" si="14"/>
        <v>100</v>
      </c>
    </row>
    <row r="122" spans="1:11" ht="47.25">
      <c r="A122" s="85"/>
      <c r="B122" s="77" t="s">
        <v>263</v>
      </c>
      <c r="C122" s="81">
        <v>992</v>
      </c>
      <c r="D122" s="94" t="s">
        <v>253</v>
      </c>
      <c r="E122" s="94" t="s">
        <v>128</v>
      </c>
      <c r="F122" s="81" t="s">
        <v>264</v>
      </c>
      <c r="G122" s="81"/>
      <c r="H122" s="101">
        <f>H123</f>
        <v>100</v>
      </c>
      <c r="I122" s="101">
        <f>I123</f>
        <v>100</v>
      </c>
      <c r="J122" s="101">
        <f>J123</f>
        <v>100</v>
      </c>
      <c r="K122" s="96">
        <f t="shared" si="14"/>
        <v>100</v>
      </c>
    </row>
    <row r="123" spans="1:11" ht="47.25">
      <c r="A123" s="85"/>
      <c r="B123" s="77" t="s">
        <v>147</v>
      </c>
      <c r="C123" s="81">
        <v>992</v>
      </c>
      <c r="D123" s="94" t="s">
        <v>253</v>
      </c>
      <c r="E123" s="94" t="s">
        <v>128</v>
      </c>
      <c r="F123" s="81" t="s">
        <v>264</v>
      </c>
      <c r="G123" s="81">
        <v>200</v>
      </c>
      <c r="H123" s="101">
        <v>100</v>
      </c>
      <c r="I123" s="101">
        <v>100</v>
      </c>
      <c r="J123" s="98">
        <v>100</v>
      </c>
      <c r="K123" s="96">
        <f t="shared" si="14"/>
        <v>100</v>
      </c>
    </row>
    <row r="124" spans="1:11" ht="63">
      <c r="A124" s="85"/>
      <c r="B124" s="77" t="s">
        <v>265</v>
      </c>
      <c r="C124" s="81">
        <v>992</v>
      </c>
      <c r="D124" s="94" t="s">
        <v>253</v>
      </c>
      <c r="E124" s="94" t="s">
        <v>128</v>
      </c>
      <c r="F124" s="81" t="s">
        <v>266</v>
      </c>
      <c r="G124" s="81"/>
      <c r="H124" s="101">
        <f>H125</f>
        <v>4.2</v>
      </c>
      <c r="I124" s="101">
        <f>I125</f>
        <v>4.2</v>
      </c>
      <c r="J124" s="101">
        <f>J125</f>
        <v>4.2</v>
      </c>
      <c r="K124" s="96">
        <f t="shared" si="14"/>
        <v>100</v>
      </c>
    </row>
    <row r="125" spans="1:11" ht="47.25">
      <c r="A125" s="85"/>
      <c r="B125" s="77" t="s">
        <v>147</v>
      </c>
      <c r="C125" s="81">
        <v>992</v>
      </c>
      <c r="D125" s="94" t="s">
        <v>253</v>
      </c>
      <c r="E125" s="94" t="s">
        <v>128</v>
      </c>
      <c r="F125" s="81" t="s">
        <v>266</v>
      </c>
      <c r="G125" s="81">
        <v>200</v>
      </c>
      <c r="H125" s="101">
        <v>4.2</v>
      </c>
      <c r="I125" s="101">
        <v>4.2</v>
      </c>
      <c r="J125" s="98">
        <v>4.2</v>
      </c>
      <c r="K125" s="96">
        <f t="shared" si="14"/>
        <v>100</v>
      </c>
    </row>
    <row r="126" spans="1:11" ht="15.75">
      <c r="A126" s="85"/>
      <c r="B126" s="78" t="s">
        <v>271</v>
      </c>
      <c r="C126" s="78">
        <v>992</v>
      </c>
      <c r="D126" s="58" t="s">
        <v>194</v>
      </c>
      <c r="E126" s="58" t="s">
        <v>129</v>
      </c>
      <c r="F126" s="58"/>
      <c r="G126" s="78"/>
      <c r="H126" s="100">
        <f aca="true" t="shared" si="25" ref="H126:I129">H127</f>
        <v>160.6</v>
      </c>
      <c r="I126" s="100">
        <f t="shared" si="25"/>
        <v>160.6</v>
      </c>
      <c r="J126" s="100">
        <f>J127</f>
        <v>160.5</v>
      </c>
      <c r="K126" s="96">
        <f t="shared" si="14"/>
        <v>99.93773349937733</v>
      </c>
    </row>
    <row r="127" spans="1:11" ht="15.75">
      <c r="A127" s="85"/>
      <c r="B127" s="77" t="s">
        <v>272</v>
      </c>
      <c r="C127" s="77">
        <v>992</v>
      </c>
      <c r="D127" s="87" t="s">
        <v>194</v>
      </c>
      <c r="E127" s="87" t="s">
        <v>187</v>
      </c>
      <c r="F127" s="87"/>
      <c r="G127" s="77"/>
      <c r="H127" s="99">
        <f t="shared" si="25"/>
        <v>160.6</v>
      </c>
      <c r="I127" s="99">
        <f t="shared" si="25"/>
        <v>160.6</v>
      </c>
      <c r="J127" s="99">
        <f>J128</f>
        <v>160.5</v>
      </c>
      <c r="K127" s="96">
        <f t="shared" si="14"/>
        <v>99.93773349937733</v>
      </c>
    </row>
    <row r="128" spans="1:11" ht="78.75">
      <c r="A128" s="85"/>
      <c r="B128" s="77" t="s">
        <v>273</v>
      </c>
      <c r="C128" s="77">
        <v>992</v>
      </c>
      <c r="D128" s="87" t="s">
        <v>194</v>
      </c>
      <c r="E128" s="87" t="s">
        <v>187</v>
      </c>
      <c r="F128" s="87" t="s">
        <v>274</v>
      </c>
      <c r="G128" s="77"/>
      <c r="H128" s="99">
        <f t="shared" si="25"/>
        <v>160.6</v>
      </c>
      <c r="I128" s="99">
        <f t="shared" si="25"/>
        <v>160.6</v>
      </c>
      <c r="J128" s="99">
        <f>J129</f>
        <v>160.5</v>
      </c>
      <c r="K128" s="96">
        <f t="shared" si="14"/>
        <v>99.93773349937733</v>
      </c>
    </row>
    <row r="129" spans="1:11" ht="31.5">
      <c r="A129" s="85"/>
      <c r="B129" s="88" t="s">
        <v>177</v>
      </c>
      <c r="C129" s="77">
        <v>992</v>
      </c>
      <c r="D129" s="87" t="s">
        <v>194</v>
      </c>
      <c r="E129" s="87" t="s">
        <v>187</v>
      </c>
      <c r="F129" s="87" t="s">
        <v>275</v>
      </c>
      <c r="G129" s="77"/>
      <c r="H129" s="99">
        <f t="shared" si="25"/>
        <v>160.6</v>
      </c>
      <c r="I129" s="99">
        <f t="shared" si="25"/>
        <v>160.6</v>
      </c>
      <c r="J129" s="99">
        <f>J130</f>
        <v>160.5</v>
      </c>
      <c r="K129" s="96">
        <f t="shared" si="14"/>
        <v>99.93773349937733</v>
      </c>
    </row>
    <row r="130" spans="1:11" ht="31.5">
      <c r="A130" s="85"/>
      <c r="B130" s="77" t="s">
        <v>276</v>
      </c>
      <c r="C130" s="77">
        <v>992</v>
      </c>
      <c r="D130" s="87" t="s">
        <v>194</v>
      </c>
      <c r="E130" s="87" t="s">
        <v>187</v>
      </c>
      <c r="F130" s="87" t="s">
        <v>275</v>
      </c>
      <c r="G130" s="77">
        <v>300</v>
      </c>
      <c r="H130" s="99">
        <v>160.6</v>
      </c>
      <c r="I130" s="99">
        <v>160.6</v>
      </c>
      <c r="J130" s="98">
        <v>160.5</v>
      </c>
      <c r="K130" s="96">
        <f t="shared" si="14"/>
        <v>99.93773349937733</v>
      </c>
    </row>
    <row r="131" spans="1:11" ht="15.75">
      <c r="A131" s="78"/>
      <c r="B131" s="78" t="s">
        <v>277</v>
      </c>
      <c r="C131" s="78">
        <v>992</v>
      </c>
      <c r="D131" s="58" t="s">
        <v>278</v>
      </c>
      <c r="E131" s="58" t="s">
        <v>129</v>
      </c>
      <c r="F131" s="78"/>
      <c r="G131" s="85"/>
      <c r="H131" s="100">
        <f aca="true" t="shared" si="26" ref="H131:J132">H132</f>
        <v>25</v>
      </c>
      <c r="I131" s="100">
        <f t="shared" si="26"/>
        <v>25</v>
      </c>
      <c r="J131" s="100">
        <f t="shared" si="26"/>
        <v>25</v>
      </c>
      <c r="K131" s="96">
        <f t="shared" si="14"/>
        <v>100</v>
      </c>
    </row>
    <row r="132" spans="1:11" ht="15.75">
      <c r="A132" s="77"/>
      <c r="B132" s="77" t="s">
        <v>279</v>
      </c>
      <c r="C132" s="77">
        <v>992</v>
      </c>
      <c r="D132" s="87" t="s">
        <v>278</v>
      </c>
      <c r="E132" s="87" t="s">
        <v>128</v>
      </c>
      <c r="F132" s="77"/>
      <c r="G132" s="85"/>
      <c r="H132" s="99">
        <f t="shared" si="26"/>
        <v>25</v>
      </c>
      <c r="I132" s="99">
        <f t="shared" si="26"/>
        <v>25</v>
      </c>
      <c r="J132" s="99">
        <f t="shared" si="26"/>
        <v>25</v>
      </c>
      <c r="K132" s="96">
        <f t="shared" si="14"/>
        <v>100</v>
      </c>
    </row>
    <row r="133" spans="1:11" ht="78.75">
      <c r="A133" s="77"/>
      <c r="B133" s="77" t="s">
        <v>280</v>
      </c>
      <c r="C133" s="77">
        <v>992</v>
      </c>
      <c r="D133" s="77">
        <v>11</v>
      </c>
      <c r="E133" s="87" t="s">
        <v>128</v>
      </c>
      <c r="F133" s="77" t="s">
        <v>281</v>
      </c>
      <c r="G133" s="85"/>
      <c r="H133" s="99">
        <f>H135</f>
        <v>25</v>
      </c>
      <c r="I133" s="99">
        <f>I135</f>
        <v>25</v>
      </c>
      <c r="J133" s="99">
        <f>J135</f>
        <v>25</v>
      </c>
      <c r="K133" s="96">
        <f t="shared" si="14"/>
        <v>100</v>
      </c>
    </row>
    <row r="134" spans="1:11" ht="31.5">
      <c r="A134" s="77"/>
      <c r="B134" s="77" t="s">
        <v>282</v>
      </c>
      <c r="C134" s="77">
        <v>992</v>
      </c>
      <c r="D134" s="77">
        <v>11</v>
      </c>
      <c r="E134" s="87" t="s">
        <v>128</v>
      </c>
      <c r="F134" s="77" t="s">
        <v>283</v>
      </c>
      <c r="G134" s="85"/>
      <c r="H134" s="99">
        <f>H135</f>
        <v>25</v>
      </c>
      <c r="I134" s="99">
        <f>I135</f>
        <v>25</v>
      </c>
      <c r="J134" s="99">
        <f>J135</f>
        <v>25</v>
      </c>
      <c r="K134" s="96">
        <f t="shared" si="14"/>
        <v>100</v>
      </c>
    </row>
    <row r="135" spans="1:11" ht="31.5">
      <c r="A135" s="85"/>
      <c r="B135" s="88" t="s">
        <v>177</v>
      </c>
      <c r="C135" s="77">
        <v>992</v>
      </c>
      <c r="D135" s="77">
        <v>11</v>
      </c>
      <c r="E135" s="87" t="s">
        <v>128</v>
      </c>
      <c r="F135" s="77" t="s">
        <v>284</v>
      </c>
      <c r="G135" s="77"/>
      <c r="H135" s="106">
        <f>SUM(H136:H136)</f>
        <v>25</v>
      </c>
      <c r="I135" s="106">
        <f>SUM(I136:I136)</f>
        <v>25</v>
      </c>
      <c r="J135" s="106">
        <f>SUM(J136:J136)</f>
        <v>25</v>
      </c>
      <c r="K135" s="96">
        <f t="shared" si="14"/>
        <v>100</v>
      </c>
    </row>
    <row r="136" spans="1:11" ht="47.25">
      <c r="A136" s="85"/>
      <c r="B136" s="77" t="s">
        <v>147</v>
      </c>
      <c r="C136" s="77">
        <v>992</v>
      </c>
      <c r="D136" s="77">
        <v>11</v>
      </c>
      <c r="E136" s="87" t="s">
        <v>128</v>
      </c>
      <c r="F136" s="77" t="s">
        <v>284</v>
      </c>
      <c r="G136" s="77">
        <v>200</v>
      </c>
      <c r="H136" s="106">
        <v>25</v>
      </c>
      <c r="I136" s="106">
        <v>25</v>
      </c>
      <c r="J136" s="98">
        <v>25</v>
      </c>
      <c r="K136" s="96">
        <f t="shared" si="14"/>
        <v>100</v>
      </c>
    </row>
    <row r="137" spans="1:9" ht="15.75">
      <c r="A137" s="14"/>
      <c r="B137" s="14"/>
      <c r="C137" s="15"/>
      <c r="D137" s="15"/>
      <c r="E137" s="14"/>
      <c r="F137" s="14"/>
      <c r="G137" s="14"/>
      <c r="H137" s="14"/>
      <c r="I137" s="19"/>
    </row>
    <row r="138" spans="1:9" ht="15.75">
      <c r="A138" s="14"/>
      <c r="C138" s="15"/>
      <c r="D138" s="15"/>
      <c r="E138" s="17"/>
      <c r="F138" s="15"/>
      <c r="G138" s="15"/>
      <c r="H138" s="15"/>
      <c r="I138" s="19"/>
    </row>
    <row r="139" spans="1:9" ht="15.75">
      <c r="A139" s="14"/>
      <c r="B139" s="14" t="s">
        <v>285</v>
      </c>
      <c r="C139" s="15"/>
      <c r="D139" s="15"/>
      <c r="E139" s="14"/>
      <c r="F139" s="14"/>
      <c r="G139" s="15"/>
      <c r="H139" s="15"/>
      <c r="I139" s="19"/>
    </row>
    <row r="140" spans="1:9" ht="15.75">
      <c r="A140" s="14"/>
      <c r="B140" s="14" t="s">
        <v>286</v>
      </c>
      <c r="C140" s="15"/>
      <c r="D140" s="15"/>
      <c r="E140" s="17"/>
      <c r="F140" s="118" t="s">
        <v>287</v>
      </c>
      <c r="G140" s="118"/>
      <c r="H140" s="118"/>
      <c r="I140" s="118"/>
    </row>
  </sheetData>
  <sheetProtection/>
  <mergeCells count="7">
    <mergeCell ref="F140:I140"/>
    <mergeCell ref="B1:J1"/>
    <mergeCell ref="D2:J2"/>
    <mergeCell ref="D3:J3"/>
    <mergeCell ref="D4:J4"/>
    <mergeCell ref="D5:J5"/>
    <mergeCell ref="A7:J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D5" sqref="D5:H5"/>
    </sheetView>
  </sheetViews>
  <sheetFormatPr defaultColWidth="9.140625" defaultRowHeight="12.75"/>
  <cols>
    <col min="1" max="1" width="7.7109375" style="0" customWidth="1"/>
    <col min="2" max="2" width="28.57421875" style="0" customWidth="1"/>
    <col min="3" max="3" width="8.28125" style="0" customWidth="1"/>
    <col min="4" max="4" width="7.57421875" style="0" customWidth="1"/>
  </cols>
  <sheetData>
    <row r="1" spans="2:9" ht="15.75">
      <c r="B1" s="11"/>
      <c r="C1" s="11"/>
      <c r="D1" s="11"/>
      <c r="E1" s="11"/>
      <c r="F1" s="11"/>
      <c r="G1" s="124" t="s">
        <v>340</v>
      </c>
      <c r="H1" s="124"/>
      <c r="I1" s="11"/>
    </row>
    <row r="2" spans="1:9" ht="15.75" customHeight="1">
      <c r="A2" s="5"/>
      <c r="B2" s="5"/>
      <c r="E2" s="120" t="s">
        <v>345</v>
      </c>
      <c r="F2" s="120"/>
      <c r="G2" s="120"/>
      <c r="H2" s="120"/>
      <c r="I2" s="11"/>
    </row>
    <row r="3" spans="1:9" ht="15.75" customHeight="1">
      <c r="A3" s="5"/>
      <c r="B3" s="5"/>
      <c r="C3" s="120" t="s">
        <v>288</v>
      </c>
      <c r="D3" s="120"/>
      <c r="E3" s="120"/>
      <c r="F3" s="120"/>
      <c r="G3" s="120"/>
      <c r="H3" s="120"/>
      <c r="I3" s="11"/>
    </row>
    <row r="4" spans="1:9" ht="15.75">
      <c r="A4" s="5"/>
      <c r="B4" s="5"/>
      <c r="C4" s="120" t="s">
        <v>289</v>
      </c>
      <c r="D4" s="120"/>
      <c r="E4" s="120"/>
      <c r="F4" s="120"/>
      <c r="G4" s="120"/>
      <c r="H4" s="120"/>
      <c r="I4" s="11"/>
    </row>
    <row r="5" spans="1:9" ht="15.75">
      <c r="A5" s="5"/>
      <c r="B5" s="5"/>
      <c r="D5" s="122" t="s">
        <v>346</v>
      </c>
      <c r="E5" s="122"/>
      <c r="F5" s="122"/>
      <c r="G5" s="122"/>
      <c r="H5" s="122"/>
      <c r="I5" s="11"/>
    </row>
    <row r="6" spans="6:8" ht="20.25" customHeight="1">
      <c r="F6" s="117"/>
      <c r="G6" s="116"/>
      <c r="H6" s="116"/>
    </row>
    <row r="7" spans="1:8" ht="35.25" customHeight="1">
      <c r="A7" s="125" t="s">
        <v>311</v>
      </c>
      <c r="B7" s="125"/>
      <c r="C7" s="125"/>
      <c r="D7" s="125"/>
      <c r="E7" s="125"/>
      <c r="F7" s="125"/>
      <c r="G7" s="125"/>
      <c r="H7" s="125"/>
    </row>
    <row r="8" spans="1:8" ht="32.25" customHeight="1">
      <c r="A8" s="125" t="s">
        <v>310</v>
      </c>
      <c r="B8" s="125"/>
      <c r="C8" s="125"/>
      <c r="D8" s="125"/>
      <c r="E8" s="125"/>
      <c r="F8" s="125"/>
      <c r="G8" s="125"/>
      <c r="H8" s="125"/>
    </row>
    <row r="9" spans="1:8" ht="18.75" customHeight="1">
      <c r="A9" s="2"/>
      <c r="B9" s="2"/>
      <c r="C9" s="2"/>
      <c r="E9" s="2"/>
      <c r="F9" s="20"/>
      <c r="G9" s="5" t="s">
        <v>305</v>
      </c>
      <c r="H9" s="20"/>
    </row>
    <row r="10" spans="1:8" ht="56.25" customHeight="1">
      <c r="A10" s="21" t="s">
        <v>117</v>
      </c>
      <c r="B10" s="21" t="s">
        <v>292</v>
      </c>
      <c r="C10" s="21" t="s">
        <v>293</v>
      </c>
      <c r="D10" s="21" t="s">
        <v>121</v>
      </c>
      <c r="E10" s="33" t="s">
        <v>306</v>
      </c>
      <c r="F10" s="33" t="s">
        <v>307</v>
      </c>
      <c r="G10" s="33" t="s">
        <v>308</v>
      </c>
      <c r="H10" s="33" t="s">
        <v>309</v>
      </c>
    </row>
    <row r="11" spans="1:8" ht="15.75">
      <c r="A11" s="57"/>
      <c r="B11" s="57" t="s">
        <v>294</v>
      </c>
      <c r="C11" s="58"/>
      <c r="D11" s="58"/>
      <c r="E11" s="105">
        <f>E14+E21+E23+E27+E30+E34+E36+E38+E40</f>
        <v>15854.699999999999</v>
      </c>
      <c r="F11" s="105">
        <f>F14+F21+F23+F27+F30+F34+F36+F38+F40</f>
        <v>15854.699999999999</v>
      </c>
      <c r="G11" s="105">
        <f>G14+G21+G23+G27+G30+G34+G36+G38+G40</f>
        <v>11815.599999999999</v>
      </c>
      <c r="H11" s="103">
        <f>G11/F11*100</f>
        <v>74.52427355926002</v>
      </c>
    </row>
    <row r="12" spans="1:8" ht="15.75">
      <c r="A12" s="59" t="s">
        <v>295</v>
      </c>
      <c r="B12" s="59"/>
      <c r="C12" s="59"/>
      <c r="D12" s="59"/>
      <c r="E12" s="107"/>
      <c r="F12" s="107"/>
      <c r="G12" s="107"/>
      <c r="H12" s="103"/>
    </row>
    <row r="13" spans="1:8" ht="15.75">
      <c r="A13" s="60"/>
      <c r="B13" s="60"/>
      <c r="C13" s="60"/>
      <c r="D13" s="60"/>
      <c r="E13" s="108"/>
      <c r="F13" s="108"/>
      <c r="G13" s="108"/>
      <c r="H13" s="103"/>
    </row>
    <row r="14" spans="1:8" ht="31.5">
      <c r="A14" s="126">
        <v>1</v>
      </c>
      <c r="B14" s="61" t="s">
        <v>296</v>
      </c>
      <c r="C14" s="58" t="s">
        <v>128</v>
      </c>
      <c r="D14" s="58" t="s">
        <v>129</v>
      </c>
      <c r="E14" s="105">
        <f>E15+E16+E17+E18+E19+E20</f>
        <v>4101.1</v>
      </c>
      <c r="F14" s="105">
        <f>F15+F16+F17+F18+F19+F20</f>
        <v>4101.1</v>
      </c>
      <c r="G14" s="105">
        <f>G15+G16+G17+G18+G19+G20</f>
        <v>4074.6</v>
      </c>
      <c r="H14" s="103">
        <f aca="true" t="shared" si="0" ref="H14:H41">G14/F14*100</f>
        <v>99.35383189875886</v>
      </c>
    </row>
    <row r="15" spans="1:8" ht="94.5">
      <c r="A15" s="126"/>
      <c r="B15" s="62" t="s">
        <v>130</v>
      </c>
      <c r="C15" s="63" t="s">
        <v>128</v>
      </c>
      <c r="D15" s="63" t="s">
        <v>131</v>
      </c>
      <c r="E15" s="109">
        <v>703.9</v>
      </c>
      <c r="F15" s="109">
        <v>703.9</v>
      </c>
      <c r="G15" s="107">
        <v>703.2</v>
      </c>
      <c r="H15" s="103">
        <f t="shared" si="0"/>
        <v>99.90055405597387</v>
      </c>
    </row>
    <row r="16" spans="1:8" ht="126">
      <c r="A16" s="126"/>
      <c r="B16" s="62" t="s">
        <v>297</v>
      </c>
      <c r="C16" s="63" t="s">
        <v>128</v>
      </c>
      <c r="D16" s="63" t="s">
        <v>141</v>
      </c>
      <c r="E16" s="109">
        <v>3003.8</v>
      </c>
      <c r="F16" s="109">
        <v>3003.8</v>
      </c>
      <c r="G16" s="107">
        <v>2983</v>
      </c>
      <c r="H16" s="103">
        <f t="shared" si="0"/>
        <v>99.30754377788135</v>
      </c>
    </row>
    <row r="17" spans="1:8" ht="110.25">
      <c r="A17" s="57"/>
      <c r="B17" s="62" t="s">
        <v>154</v>
      </c>
      <c r="C17" s="63" t="s">
        <v>128</v>
      </c>
      <c r="D17" s="63" t="s">
        <v>155</v>
      </c>
      <c r="E17" s="109">
        <v>39.3</v>
      </c>
      <c r="F17" s="109">
        <v>39.3</v>
      </c>
      <c r="G17" s="107">
        <v>39.3</v>
      </c>
      <c r="H17" s="103">
        <f t="shared" si="0"/>
        <v>100</v>
      </c>
    </row>
    <row r="18" spans="1:8" ht="31.5">
      <c r="A18" s="57"/>
      <c r="B18" s="62" t="s">
        <v>298</v>
      </c>
      <c r="C18" s="63" t="s">
        <v>128</v>
      </c>
      <c r="D18" s="63" t="s">
        <v>158</v>
      </c>
      <c r="E18" s="109">
        <v>200</v>
      </c>
      <c r="F18" s="109">
        <v>200</v>
      </c>
      <c r="G18" s="107">
        <v>200</v>
      </c>
      <c r="H18" s="103">
        <f t="shared" si="0"/>
        <v>100</v>
      </c>
    </row>
    <row r="19" spans="1:8" ht="15.75">
      <c r="A19" s="57"/>
      <c r="B19" s="62" t="s">
        <v>164</v>
      </c>
      <c r="C19" s="63" t="s">
        <v>128</v>
      </c>
      <c r="D19" s="63" t="s">
        <v>278</v>
      </c>
      <c r="E19" s="109">
        <v>5</v>
      </c>
      <c r="F19" s="109">
        <v>5</v>
      </c>
      <c r="G19" s="107"/>
      <c r="H19" s="103">
        <f t="shared" si="0"/>
        <v>0</v>
      </c>
    </row>
    <row r="20" spans="1:8" ht="47.25">
      <c r="A20" s="57"/>
      <c r="B20" s="62" t="s">
        <v>169</v>
      </c>
      <c r="C20" s="63" t="s">
        <v>128</v>
      </c>
      <c r="D20" s="63" t="s">
        <v>171</v>
      </c>
      <c r="E20" s="109">
        <v>149.1</v>
      </c>
      <c r="F20" s="109">
        <v>149.1</v>
      </c>
      <c r="G20" s="107">
        <v>149.1</v>
      </c>
      <c r="H20" s="103">
        <f t="shared" si="0"/>
        <v>100</v>
      </c>
    </row>
    <row r="21" spans="1:8" ht="15.75">
      <c r="A21" s="126">
        <v>2</v>
      </c>
      <c r="B21" s="61" t="s">
        <v>299</v>
      </c>
      <c r="C21" s="58" t="s">
        <v>131</v>
      </c>
      <c r="D21" s="58" t="s">
        <v>129</v>
      </c>
      <c r="E21" s="105">
        <f>E22</f>
        <v>88.7</v>
      </c>
      <c r="F21" s="105">
        <f>F22</f>
        <v>88.7</v>
      </c>
      <c r="G21" s="105">
        <f>G22</f>
        <v>88.7</v>
      </c>
      <c r="H21" s="103">
        <f t="shared" si="0"/>
        <v>100</v>
      </c>
    </row>
    <row r="22" spans="1:8" ht="15.75">
      <c r="A22" s="126"/>
      <c r="B22" s="64" t="s">
        <v>300</v>
      </c>
      <c r="C22" s="63" t="s">
        <v>131</v>
      </c>
      <c r="D22" s="63" t="s">
        <v>187</v>
      </c>
      <c r="E22" s="109">
        <v>88.7</v>
      </c>
      <c r="F22" s="109">
        <v>88.7</v>
      </c>
      <c r="G22" s="107">
        <v>88.7</v>
      </c>
      <c r="H22" s="103">
        <f t="shared" si="0"/>
        <v>100</v>
      </c>
    </row>
    <row r="23" spans="1:8" ht="63">
      <c r="A23" s="57">
        <v>3</v>
      </c>
      <c r="B23" s="61" t="s">
        <v>192</v>
      </c>
      <c r="C23" s="58" t="s">
        <v>187</v>
      </c>
      <c r="D23" s="58" t="s">
        <v>129</v>
      </c>
      <c r="E23" s="105">
        <f>E24+E25+E26</f>
        <v>18.2</v>
      </c>
      <c r="F23" s="105">
        <f>F24+F25+F26</f>
        <v>18.2</v>
      </c>
      <c r="G23" s="105">
        <f>G24+G25+G26</f>
        <v>18.2</v>
      </c>
      <c r="H23" s="103">
        <f t="shared" si="0"/>
        <v>100</v>
      </c>
    </row>
    <row r="24" spans="1:8" ht="94.5">
      <c r="A24" s="65"/>
      <c r="B24" s="62" t="s">
        <v>301</v>
      </c>
      <c r="C24" s="63"/>
      <c r="D24" s="63"/>
      <c r="E24" s="109"/>
      <c r="F24" s="109"/>
      <c r="G24" s="110"/>
      <c r="H24" s="103"/>
    </row>
    <row r="25" spans="1:8" ht="31.5">
      <c r="A25" s="65"/>
      <c r="B25" s="62" t="s">
        <v>193</v>
      </c>
      <c r="C25" s="63" t="s">
        <v>187</v>
      </c>
      <c r="D25" s="63" t="s">
        <v>194</v>
      </c>
      <c r="E25" s="109">
        <v>15</v>
      </c>
      <c r="F25" s="109">
        <v>15</v>
      </c>
      <c r="G25" s="110" t="s">
        <v>338</v>
      </c>
      <c r="H25" s="103">
        <f t="shared" si="0"/>
        <v>100</v>
      </c>
    </row>
    <row r="26" spans="1:8" ht="78.75">
      <c r="A26" s="65"/>
      <c r="B26" s="62" t="s">
        <v>198</v>
      </c>
      <c r="C26" s="63" t="s">
        <v>187</v>
      </c>
      <c r="D26" s="63" t="s">
        <v>199</v>
      </c>
      <c r="E26" s="109">
        <v>3.2</v>
      </c>
      <c r="F26" s="109">
        <v>3.2</v>
      </c>
      <c r="G26" s="111">
        <v>3.2</v>
      </c>
      <c r="H26" s="103">
        <f t="shared" si="0"/>
        <v>100</v>
      </c>
    </row>
    <row r="27" spans="1:8" ht="15.75">
      <c r="A27" s="57">
        <v>4</v>
      </c>
      <c r="B27" s="61" t="s">
        <v>203</v>
      </c>
      <c r="C27" s="58" t="s">
        <v>141</v>
      </c>
      <c r="D27" s="58" t="s">
        <v>129</v>
      </c>
      <c r="E27" s="105">
        <f>E28+E29</f>
        <v>5315.799999999999</v>
      </c>
      <c r="F27" s="105">
        <f>F28+F29</f>
        <v>5315.799999999999</v>
      </c>
      <c r="G27" s="112">
        <f>G28+G29</f>
        <v>1710.5</v>
      </c>
      <c r="H27" s="103">
        <f t="shared" si="0"/>
        <v>32.17765905414049</v>
      </c>
    </row>
    <row r="28" spans="1:8" ht="15.75">
      <c r="A28" s="65"/>
      <c r="B28" s="64" t="s">
        <v>204</v>
      </c>
      <c r="C28" s="63" t="s">
        <v>141</v>
      </c>
      <c r="D28" s="63" t="s">
        <v>205</v>
      </c>
      <c r="E28" s="109">
        <v>3593.7</v>
      </c>
      <c r="F28" s="109">
        <v>3593.7</v>
      </c>
      <c r="G28" s="111">
        <v>1653</v>
      </c>
      <c r="H28" s="103">
        <f t="shared" si="0"/>
        <v>45.99716169964104</v>
      </c>
    </row>
    <row r="29" spans="1:8" ht="31.5">
      <c r="A29" s="65"/>
      <c r="B29" s="62" t="s">
        <v>302</v>
      </c>
      <c r="C29" s="63" t="s">
        <v>141</v>
      </c>
      <c r="D29" s="63" t="s">
        <v>212</v>
      </c>
      <c r="E29" s="109">
        <v>1722.1</v>
      </c>
      <c r="F29" s="109">
        <v>1722.1</v>
      </c>
      <c r="G29" s="111">
        <v>57.5</v>
      </c>
      <c r="H29" s="103">
        <f t="shared" si="0"/>
        <v>3.3389466349224786</v>
      </c>
    </row>
    <row r="30" spans="1:8" ht="31.5">
      <c r="A30" s="126">
        <v>5</v>
      </c>
      <c r="B30" s="61" t="s">
        <v>221</v>
      </c>
      <c r="C30" s="58" t="s">
        <v>222</v>
      </c>
      <c r="D30" s="58" t="s">
        <v>129</v>
      </c>
      <c r="E30" s="105">
        <f>E33+E32+E31</f>
        <v>2229.1000000000004</v>
      </c>
      <c r="F30" s="105">
        <f>F33+F32+F31</f>
        <v>2229.1000000000004</v>
      </c>
      <c r="G30" s="112">
        <v>2206.4</v>
      </c>
      <c r="H30" s="103">
        <f t="shared" si="0"/>
        <v>98.98165178771701</v>
      </c>
    </row>
    <row r="31" spans="1:8" ht="15.75">
      <c r="A31" s="126"/>
      <c r="B31" s="62" t="s">
        <v>223</v>
      </c>
      <c r="C31" s="63" t="s">
        <v>222</v>
      </c>
      <c r="D31" s="63" t="s">
        <v>131</v>
      </c>
      <c r="E31" s="109">
        <v>1263.9</v>
      </c>
      <c r="F31" s="109">
        <v>1263.9</v>
      </c>
      <c r="G31" s="113">
        <v>1263.7</v>
      </c>
      <c r="H31" s="103">
        <f t="shared" si="0"/>
        <v>99.98417596328824</v>
      </c>
    </row>
    <row r="32" spans="1:8" ht="15.75">
      <c r="A32" s="126"/>
      <c r="B32" s="62" t="s">
        <v>230</v>
      </c>
      <c r="C32" s="63" t="s">
        <v>222</v>
      </c>
      <c r="D32" s="63" t="s">
        <v>187</v>
      </c>
      <c r="E32" s="109">
        <v>535.2</v>
      </c>
      <c r="F32" s="109">
        <v>535.2</v>
      </c>
      <c r="G32" s="111">
        <v>512.8</v>
      </c>
      <c r="H32" s="103">
        <f t="shared" si="0"/>
        <v>95.81464872944692</v>
      </c>
    </row>
    <row r="33" spans="1:8" ht="47.25">
      <c r="A33" s="57"/>
      <c r="B33" s="62" t="s">
        <v>240</v>
      </c>
      <c r="C33" s="63" t="s">
        <v>222</v>
      </c>
      <c r="D33" s="63" t="s">
        <v>222</v>
      </c>
      <c r="E33" s="109">
        <v>430</v>
      </c>
      <c r="F33" s="109">
        <v>430</v>
      </c>
      <c r="G33" s="111">
        <v>430</v>
      </c>
      <c r="H33" s="103">
        <f t="shared" si="0"/>
        <v>100</v>
      </c>
    </row>
    <row r="34" spans="1:8" ht="15.75">
      <c r="A34" s="57">
        <v>6</v>
      </c>
      <c r="B34" s="61" t="s">
        <v>247</v>
      </c>
      <c r="C34" s="58" t="s">
        <v>158</v>
      </c>
      <c r="D34" s="58" t="s">
        <v>129</v>
      </c>
      <c r="E34" s="105">
        <f>E35</f>
        <v>10</v>
      </c>
      <c r="F34" s="105">
        <f>F35</f>
        <v>10</v>
      </c>
      <c r="G34" s="112">
        <f>G35</f>
        <v>10</v>
      </c>
      <c r="H34" s="103">
        <f t="shared" si="0"/>
        <v>100</v>
      </c>
    </row>
    <row r="35" spans="1:8" ht="31.5">
      <c r="A35" s="57"/>
      <c r="B35" s="62" t="s">
        <v>248</v>
      </c>
      <c r="C35" s="63" t="s">
        <v>158</v>
      </c>
      <c r="D35" s="63" t="s">
        <v>158</v>
      </c>
      <c r="E35" s="109">
        <v>10</v>
      </c>
      <c r="F35" s="109">
        <v>10</v>
      </c>
      <c r="G35" s="111">
        <v>10</v>
      </c>
      <c r="H35" s="103">
        <f t="shared" si="0"/>
        <v>100</v>
      </c>
    </row>
    <row r="36" spans="1:8" ht="31.5">
      <c r="A36" s="126">
        <v>7</v>
      </c>
      <c r="B36" s="61" t="s">
        <v>303</v>
      </c>
      <c r="C36" s="58" t="s">
        <v>253</v>
      </c>
      <c r="D36" s="58" t="s">
        <v>129</v>
      </c>
      <c r="E36" s="105">
        <f>E37</f>
        <v>3906.2</v>
      </c>
      <c r="F36" s="105">
        <f>F37</f>
        <v>3906.2</v>
      </c>
      <c r="G36" s="112">
        <v>3521.7</v>
      </c>
      <c r="H36" s="103">
        <f t="shared" si="0"/>
        <v>90.15667400542728</v>
      </c>
    </row>
    <row r="37" spans="1:8" ht="15.75">
      <c r="A37" s="126"/>
      <c r="B37" s="62" t="s">
        <v>254</v>
      </c>
      <c r="C37" s="63" t="s">
        <v>253</v>
      </c>
      <c r="D37" s="63" t="s">
        <v>128</v>
      </c>
      <c r="E37" s="109">
        <v>3906.2</v>
      </c>
      <c r="F37" s="109">
        <v>3906.2</v>
      </c>
      <c r="G37" s="111">
        <v>3521.6</v>
      </c>
      <c r="H37" s="103">
        <f t="shared" si="0"/>
        <v>90.15411397265886</v>
      </c>
    </row>
    <row r="38" spans="1:8" ht="15.75">
      <c r="A38" s="126">
        <v>8</v>
      </c>
      <c r="B38" s="61" t="s">
        <v>271</v>
      </c>
      <c r="C38" s="58" t="s">
        <v>194</v>
      </c>
      <c r="D38" s="58" t="s">
        <v>129</v>
      </c>
      <c r="E38" s="105">
        <f>E39</f>
        <v>160.6</v>
      </c>
      <c r="F38" s="105">
        <f>F39</f>
        <v>160.6</v>
      </c>
      <c r="G38" s="112">
        <f>G39</f>
        <v>160.5</v>
      </c>
      <c r="H38" s="103">
        <f t="shared" si="0"/>
        <v>99.93773349937733</v>
      </c>
    </row>
    <row r="39" spans="1:8" ht="31.5">
      <c r="A39" s="126"/>
      <c r="B39" s="62" t="s">
        <v>272</v>
      </c>
      <c r="C39" s="63" t="s">
        <v>194</v>
      </c>
      <c r="D39" s="63" t="s">
        <v>187</v>
      </c>
      <c r="E39" s="109">
        <v>160.6</v>
      </c>
      <c r="F39" s="109">
        <v>160.6</v>
      </c>
      <c r="G39" s="111">
        <v>160.5</v>
      </c>
      <c r="H39" s="103">
        <f t="shared" si="0"/>
        <v>99.93773349937733</v>
      </c>
    </row>
    <row r="40" spans="1:8" ht="31.5">
      <c r="A40" s="126">
        <v>9</v>
      </c>
      <c r="B40" s="61" t="s">
        <v>277</v>
      </c>
      <c r="C40" s="58" t="s">
        <v>278</v>
      </c>
      <c r="D40" s="58" t="s">
        <v>129</v>
      </c>
      <c r="E40" s="105">
        <f>E41</f>
        <v>25</v>
      </c>
      <c r="F40" s="105">
        <f>F41</f>
        <v>25</v>
      </c>
      <c r="G40" s="112">
        <f>G41</f>
        <v>25</v>
      </c>
      <c r="H40" s="103">
        <f t="shared" si="0"/>
        <v>100</v>
      </c>
    </row>
    <row r="41" spans="1:8" ht="15.75">
      <c r="A41" s="126"/>
      <c r="B41" s="62" t="s">
        <v>279</v>
      </c>
      <c r="C41" s="63" t="s">
        <v>278</v>
      </c>
      <c r="D41" s="63" t="s">
        <v>128</v>
      </c>
      <c r="E41" s="109">
        <v>25</v>
      </c>
      <c r="F41" s="109">
        <v>25</v>
      </c>
      <c r="G41" s="111">
        <v>25</v>
      </c>
      <c r="H41" s="103">
        <f t="shared" si="0"/>
        <v>100</v>
      </c>
    </row>
    <row r="42" spans="1:8" ht="15.75">
      <c r="A42" s="23"/>
      <c r="B42" s="25"/>
      <c r="C42" s="26"/>
      <c r="D42" s="26"/>
      <c r="E42" s="26"/>
      <c r="F42" s="27"/>
      <c r="G42" s="24"/>
      <c r="H42" s="5"/>
    </row>
    <row r="43" spans="1:8" ht="15.75">
      <c r="A43" s="28"/>
      <c r="B43" s="29" t="s">
        <v>285</v>
      </c>
      <c r="C43" s="18" t="s">
        <v>304</v>
      </c>
      <c r="D43" s="30"/>
      <c r="E43" s="30"/>
      <c r="F43" s="22"/>
      <c r="G43" s="5"/>
      <c r="H43" s="5"/>
    </row>
    <row r="44" spans="1:8" ht="15.75">
      <c r="A44" s="29"/>
      <c r="B44" s="31" t="s">
        <v>286</v>
      </c>
      <c r="C44" s="32"/>
      <c r="D44" s="32"/>
      <c r="E44" s="32"/>
      <c r="F44" s="124" t="s">
        <v>287</v>
      </c>
      <c r="G44" s="124"/>
      <c r="H44" s="124"/>
    </row>
  </sheetData>
  <sheetProtection/>
  <mergeCells count="14">
    <mergeCell ref="G1:H1"/>
    <mergeCell ref="E2:H2"/>
    <mergeCell ref="C3:H3"/>
    <mergeCell ref="C4:H4"/>
    <mergeCell ref="A7:H7"/>
    <mergeCell ref="A40:A41"/>
    <mergeCell ref="D5:H5"/>
    <mergeCell ref="F44:H44"/>
    <mergeCell ref="A8:H8"/>
    <mergeCell ref="A14:A16"/>
    <mergeCell ref="A21:A22"/>
    <mergeCell ref="A30:A32"/>
    <mergeCell ref="A36:A37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30.28125" style="0" customWidth="1"/>
    <col min="2" max="2" width="39.8515625" style="0" customWidth="1"/>
    <col min="3" max="3" width="16.00390625" style="0" customWidth="1"/>
    <col min="4" max="4" width="12.7109375" style="0" customWidth="1"/>
    <col min="5" max="5" width="11.140625" style="0" customWidth="1"/>
    <col min="6" max="6" width="13.57421875" style="0" customWidth="1"/>
  </cols>
  <sheetData>
    <row r="1" spans="1:5" ht="15.75">
      <c r="A1" s="11"/>
      <c r="B1" s="11"/>
      <c r="C1" s="11"/>
      <c r="D1" s="120" t="s">
        <v>342</v>
      </c>
      <c r="E1" s="120"/>
    </row>
    <row r="2" spans="3:5" ht="15.75">
      <c r="C2" s="120" t="s">
        <v>349</v>
      </c>
      <c r="D2" s="120"/>
      <c r="E2" s="120"/>
    </row>
    <row r="3" spans="1:5" ht="15.75">
      <c r="A3" s="120" t="s">
        <v>288</v>
      </c>
      <c r="B3" s="120"/>
      <c r="C3" s="120"/>
      <c r="D3" s="120"/>
      <c r="E3" s="120"/>
    </row>
    <row r="4" spans="1:5" ht="15.75">
      <c r="A4" s="120" t="s">
        <v>289</v>
      </c>
      <c r="B4" s="120"/>
      <c r="C4" s="120"/>
      <c r="D4" s="120"/>
      <c r="E4" s="120"/>
    </row>
    <row r="5" spans="2:5" ht="15.75">
      <c r="B5" s="11"/>
      <c r="C5" s="128" t="s">
        <v>350</v>
      </c>
      <c r="D5" s="128"/>
      <c r="E5" s="128"/>
    </row>
    <row r="6" spans="3:5" ht="12.75">
      <c r="C6" s="116"/>
      <c r="D6" s="117"/>
      <c r="E6" s="116"/>
    </row>
    <row r="8" spans="1:4" ht="41.25" customHeight="1">
      <c r="A8" s="123" t="s">
        <v>334</v>
      </c>
      <c r="B8" s="123"/>
      <c r="C8" s="123"/>
      <c r="D8" s="123"/>
    </row>
    <row r="10" ht="13.5" customHeight="1"/>
    <row r="11" spans="1:5" ht="46.5" customHeight="1">
      <c r="A11" s="34" t="s">
        <v>312</v>
      </c>
      <c r="B11" s="35" t="s">
        <v>313</v>
      </c>
      <c r="C11" s="33" t="s">
        <v>306</v>
      </c>
      <c r="D11" s="33" t="s">
        <v>307</v>
      </c>
      <c r="E11" s="33" t="s">
        <v>308</v>
      </c>
    </row>
    <row r="12" spans="1:5" ht="54.75" customHeight="1">
      <c r="A12" s="36" t="s">
        <v>314</v>
      </c>
      <c r="B12" s="36" t="s">
        <v>315</v>
      </c>
      <c r="C12" s="44">
        <f>C13</f>
        <v>4504.9</v>
      </c>
      <c r="D12" s="44">
        <f>D13</f>
        <v>4504.9</v>
      </c>
      <c r="E12" s="44">
        <f>E13</f>
        <v>65.5</v>
      </c>
    </row>
    <row r="13" spans="1:5" ht="42" customHeight="1">
      <c r="A13" s="37" t="s">
        <v>316</v>
      </c>
      <c r="B13" s="13" t="s">
        <v>317</v>
      </c>
      <c r="C13" s="45">
        <f>C18+C14</f>
        <v>4504.9</v>
      </c>
      <c r="D13" s="45">
        <f>D18+D14</f>
        <v>4504.9</v>
      </c>
      <c r="E13" s="45">
        <f>E18+E14</f>
        <v>65.5</v>
      </c>
    </row>
    <row r="14" spans="1:5" ht="28.5" customHeight="1">
      <c r="A14" s="37" t="s">
        <v>318</v>
      </c>
      <c r="B14" s="13" t="s">
        <v>319</v>
      </c>
      <c r="C14" s="45">
        <f>C15</f>
        <v>-11409.6</v>
      </c>
      <c r="D14" s="45">
        <f>D15</f>
        <v>-11409.6</v>
      </c>
      <c r="E14" s="45">
        <v>-11810.5</v>
      </c>
    </row>
    <row r="15" spans="1:5" ht="39.75" customHeight="1">
      <c r="A15" s="38" t="s">
        <v>320</v>
      </c>
      <c r="B15" s="39" t="s">
        <v>321</v>
      </c>
      <c r="C15" s="46">
        <v>-11409.6</v>
      </c>
      <c r="D15" s="46">
        <v>-11409.6</v>
      </c>
      <c r="E15" s="46">
        <v>-11810.5</v>
      </c>
    </row>
    <row r="16" spans="1:5" ht="31.5">
      <c r="A16" s="41" t="s">
        <v>322</v>
      </c>
      <c r="B16" s="39" t="s">
        <v>323</v>
      </c>
      <c r="C16" s="46">
        <v>-11409.6</v>
      </c>
      <c r="D16" s="46">
        <v>-11409.6</v>
      </c>
      <c r="E16" s="46">
        <v>-11810.5</v>
      </c>
    </row>
    <row r="17" spans="1:5" ht="39.75" customHeight="1">
      <c r="A17" s="41" t="s">
        <v>324</v>
      </c>
      <c r="B17" s="39" t="s">
        <v>325</v>
      </c>
      <c r="C17" s="46">
        <v>-11409.6</v>
      </c>
      <c r="D17" s="46">
        <v>-11409.6</v>
      </c>
      <c r="E17" s="8">
        <v>-11810.5</v>
      </c>
    </row>
    <row r="18" spans="1:5" ht="31.5">
      <c r="A18" s="37" t="s">
        <v>326</v>
      </c>
      <c r="B18" s="13" t="s">
        <v>327</v>
      </c>
      <c r="C18" s="45">
        <f aca="true" t="shared" si="0" ref="C18:E20">C19</f>
        <v>15914.5</v>
      </c>
      <c r="D18" s="45">
        <f t="shared" si="0"/>
        <v>15914.5</v>
      </c>
      <c r="E18" s="45">
        <f t="shared" si="0"/>
        <v>11876</v>
      </c>
    </row>
    <row r="19" spans="1:5" ht="31.5">
      <c r="A19" s="38" t="s">
        <v>328</v>
      </c>
      <c r="B19" s="39" t="s">
        <v>329</v>
      </c>
      <c r="C19" s="46">
        <f t="shared" si="0"/>
        <v>15914.5</v>
      </c>
      <c r="D19" s="46">
        <f t="shared" si="0"/>
        <v>15914.5</v>
      </c>
      <c r="E19" s="46">
        <f t="shared" si="0"/>
        <v>11876</v>
      </c>
    </row>
    <row r="20" spans="1:5" ht="31.5">
      <c r="A20" s="41" t="s">
        <v>330</v>
      </c>
      <c r="B20" s="39" t="s">
        <v>331</v>
      </c>
      <c r="C20" s="46">
        <f t="shared" si="0"/>
        <v>15914.5</v>
      </c>
      <c r="D20" s="46">
        <f t="shared" si="0"/>
        <v>15914.5</v>
      </c>
      <c r="E20" s="46">
        <f t="shared" si="0"/>
        <v>11876</v>
      </c>
    </row>
    <row r="21" spans="1:5" ht="47.25">
      <c r="A21" s="41" t="s">
        <v>332</v>
      </c>
      <c r="B21" s="39" t="s">
        <v>333</v>
      </c>
      <c r="C21" s="46">
        <v>15914.5</v>
      </c>
      <c r="D21" s="46">
        <v>15914.5</v>
      </c>
      <c r="E21" s="8">
        <v>11876</v>
      </c>
    </row>
    <row r="22" spans="1:4" ht="15.75">
      <c r="A22" s="41"/>
      <c r="B22" s="39"/>
      <c r="C22" s="39"/>
      <c r="D22" s="40"/>
    </row>
    <row r="23" spans="1:4" ht="15.75">
      <c r="A23" s="41"/>
      <c r="B23" s="39"/>
      <c r="C23" s="39"/>
      <c r="D23" s="40"/>
    </row>
    <row r="24" spans="1:4" ht="15.75">
      <c r="A24" s="127" t="s">
        <v>285</v>
      </c>
      <c r="B24" s="127"/>
      <c r="C24" s="16"/>
      <c r="D24" s="42" t="s">
        <v>287</v>
      </c>
    </row>
  </sheetData>
  <sheetProtection/>
  <mergeCells count="7">
    <mergeCell ref="A24:B24"/>
    <mergeCell ref="A8:D8"/>
    <mergeCell ref="C2:E2"/>
    <mergeCell ref="A3:E3"/>
    <mergeCell ref="A4:E4"/>
    <mergeCell ref="D1:E1"/>
    <mergeCell ref="C5:E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2020-03-11T08:09:19Z</cp:lastPrinted>
  <dcterms:created xsi:type="dcterms:W3CDTF">2020-02-07T12:56:21Z</dcterms:created>
  <dcterms:modified xsi:type="dcterms:W3CDTF">2020-05-12T08:51:18Z</dcterms:modified>
  <cp:category/>
  <cp:version/>
  <cp:contentType/>
  <cp:contentStatus/>
</cp:coreProperties>
</file>