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65" windowHeight="7875" activeTab="0"/>
  </bookViews>
  <sheets>
    <sheet name="прил.4" sheetId="1" r:id="rId1"/>
    <sheet name="Прил.2" sheetId="2" state="hidden" r:id="rId2"/>
  </sheets>
  <definedNames>
    <definedName name="bookmark1" localSheetId="0">'прил.4'!#REF!</definedName>
    <definedName name="bookmark2" localSheetId="0">'прил.4'!#REF!</definedName>
  </definedNames>
  <calcPr fullCalcOnLoad="1"/>
</workbook>
</file>

<file path=xl/sharedStrings.xml><?xml version="1.0" encoding="utf-8"?>
<sst xmlns="http://schemas.openxmlformats.org/spreadsheetml/2006/main" count="572" uniqueCount="240">
  <si>
    <t>№ п/п</t>
  </si>
  <si>
    <t xml:space="preserve">Наименование </t>
  </si>
  <si>
    <t>Рз</t>
  </si>
  <si>
    <t>ПР</t>
  </si>
  <si>
    <t>Общегосударственные расходы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</si>
  <si>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</si>
  <si>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</si>
  <si>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</si>
  <si>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</si>
  <si>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</si>
  <si>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</si>
  <si>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</si>
  <si>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</si>
  <si>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</si>
  <si>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11</t>
  </si>
  <si>
    <t>08</t>
  </si>
  <si>
    <t>Сумма</t>
  </si>
  <si>
    <t>в том числе:</t>
  </si>
  <si>
    <t>14</t>
  </si>
  <si>
    <t>Благоустройство</t>
  </si>
  <si>
    <t>Культура</t>
  </si>
  <si>
    <t>Другие вопросы в области национальной безопасности и правоохранительной деятельности</t>
  </si>
  <si>
    <t>Национальная оборона</t>
  </si>
  <si>
    <t>Мобилизационная и вневойсковая подготовка</t>
  </si>
  <si>
    <t>Национальная экономика</t>
  </si>
  <si>
    <t>Другие вопросы в области национальной экономики</t>
  </si>
  <si>
    <t>12</t>
  </si>
  <si>
    <t>07</t>
  </si>
  <si>
    <t>10</t>
  </si>
  <si>
    <t>Резервные фонды</t>
  </si>
  <si>
    <t>Молодежная политика и оздоровление детей</t>
  </si>
  <si>
    <t>Образование</t>
  </si>
  <si>
    <t>Культура и кинематография</t>
  </si>
  <si>
    <t>Физическая культура и спорт</t>
  </si>
  <si>
    <t>Всего расходов</t>
  </si>
  <si>
    <t>13</t>
  </si>
  <si>
    <t>Обеспечение пожарной безопасности</t>
  </si>
  <si>
    <t>Мероприятия по землеустройству и землепользованию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</si>
  <si>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</si>
  <si>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</si>
  <si>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Иные закупки товаров, работ и услуг для государственных нужд</t>
  </si>
  <si>
    <t>240</t>
  </si>
  <si>
    <t>Дорожное хозяйство (дорожные фонды)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</si>
  <si>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</si>
  <si>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</si>
  <si>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</si>
  <si>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</si>
  <si>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</si>
  <si>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</si>
  <si>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</si>
  <si>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</si>
  <si>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</si>
  <si>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 бюджетам поселений на осуществление полномочий по первичному воинскому учету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</si>
  <si>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</si>
  <si>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</si>
  <si>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</si>
  <si>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 на выполнение передаваемых полномочий субъектов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</si>
  <si>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</si>
  <si>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</si>
  <si>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</si>
  <si>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</si>
  <si>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</si>
  <si>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</si>
  <si>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тыс.руб</t>
  </si>
  <si>
    <t>код</t>
  </si>
  <si>
    <t>наименование</t>
  </si>
  <si>
    <t>тыс.руб.</t>
  </si>
  <si>
    <t>0 2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</si>
  <si>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</si>
  <si>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</si>
  <si>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ПОСТУПЛЕНИЯ в 2014 году</t>
  </si>
  <si>
    <t>ЦСР</t>
  </si>
  <si>
    <t>ВР</t>
  </si>
  <si>
    <t>Расходы на обеспечение функций органов местного самоуправления</t>
  </si>
  <si>
    <t>Обеспечение деятельности высшего органа исполнительной власти муниципального образования</t>
  </si>
  <si>
    <t>0 1</t>
  </si>
  <si>
    <t>Обеспечение деятельности администрации поселения</t>
  </si>
  <si>
    <t>Обеспечение функционирования администрации поселения</t>
  </si>
  <si>
    <t>51 1 0019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</si>
  <si>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</si>
  <si>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</si>
  <si>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Финансовое обеспечение непредвиденных расходов</t>
  </si>
  <si>
    <t>Резервные фонды  администрации поселения</t>
  </si>
  <si>
    <t>Ведомственная целевая программа «Развитие системы органов территориального общественного самоуправления Кирпильского сельского поселения Усть-Лабинского района"</t>
  </si>
  <si>
    <t>53 0 0000</t>
  </si>
  <si>
    <t>Реализация мероприятий ведомственной целевой программы</t>
  </si>
  <si>
    <t>Вед</t>
  </si>
  <si>
    <t>Переданные межбюджетные трансферты в бюджеты поселений</t>
  </si>
  <si>
    <t>Строительство, модернизация, ремонт и содержание автомобильных дорог общего пользования, в том числе дорог поселения  (за исключением автомобильных дорог федерального значения)</t>
  </si>
  <si>
    <t>Реализация мероприятий в области дорожного хозяйства</t>
  </si>
  <si>
    <t>Уличное освещение</t>
  </si>
  <si>
    <t>Мероприятия в области культуры</t>
  </si>
  <si>
    <t>Организация библиотечного обслуживания</t>
  </si>
  <si>
    <t>Обеспечение населения услугами  учреждений культуры</t>
  </si>
  <si>
    <t>Расходы на обеспечение деятельности (оказание услуг) муниципальных учреждений</t>
  </si>
  <si>
    <t xml:space="preserve">Физическая культура </t>
  </si>
  <si>
    <t>Приложение №3</t>
  </si>
  <si>
    <t>51 5 5118</t>
  </si>
  <si>
    <t>59 0 1007</t>
  </si>
  <si>
    <t>52 1 1009</t>
  </si>
  <si>
    <t>Другие мероприятия в области благоустройства</t>
  </si>
  <si>
    <t xml:space="preserve">Усть-Лабинского района </t>
  </si>
  <si>
    <t xml:space="preserve">к решению Совета Кирпильского сельского поселения </t>
  </si>
  <si>
    <t>от 29 ноября 2013 года №6 протокол №60</t>
  </si>
  <si>
    <t>уточнение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</si>
  <si>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</si>
  <si>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</si>
  <si>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Начальник финансового отдела</t>
  </si>
  <si>
    <t>З.Ф.Лепская</t>
  </si>
  <si>
    <t xml:space="preserve">2 02 02999 10 0000 151 </t>
  </si>
  <si>
    <t>Прочие субсидии бюджетам поселений</t>
  </si>
  <si>
    <t>Прочие безвозмездные поступления в бюджеты поселений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</si>
  <si>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</si>
  <si>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</si>
  <si>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2 07 05030 10 0000 180      </t>
  </si>
  <si>
    <t>Субсидии бюджетам поселений на софинансирование капитальных вложений в объекты муниципальной собственности</t>
  </si>
  <si>
    <t>2 02 02077 10 0000 151</t>
  </si>
  <si>
    <t>Приложение №2</t>
  </si>
  <si>
    <t>от 21 ноября 2014 года №6 протокол №3</t>
  </si>
  <si>
    <t>Восточного сельского поселения</t>
  </si>
  <si>
    <t>А.П.Белозуб</t>
  </si>
  <si>
    <t xml:space="preserve">Ведомственная целевая программа "Обеспечение первичных мер пожарной безопасности на территории  Восточного сельского поселения  Усть-Лабинского района» </t>
  </si>
  <si>
    <r>
      <t>Ведомственная целевая программа "Осуществление мероприятий по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обеспечению безопасности людей на водных объектах",охране их жизни и здоровья на территории Восточного сельского поселения Усть-Лабинского района" </t>
    </r>
  </si>
  <si>
    <t>2,0</t>
  </si>
  <si>
    <t xml:space="preserve">Ведомственная целевая программа « Социальная поддержка отдельных категорий населения Восточного сельского поселения Усть-Лабинского района" </t>
  </si>
  <si>
    <t>50 0 0000000</t>
  </si>
  <si>
    <t>50 1 0000000</t>
  </si>
  <si>
    <t>Высшее должностное лицо муниципального образования (глава поселения)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</si>
  <si>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</si>
  <si>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51 000 00000</t>
  </si>
  <si>
    <t>51 1 0000000</t>
  </si>
  <si>
    <t>100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</si>
  <si>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</si>
  <si>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</si>
  <si>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</si>
  <si>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</si>
  <si>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51 100 00190</t>
  </si>
  <si>
    <t>51 2 0000000</t>
  </si>
  <si>
    <t>51 200 60190</t>
  </si>
  <si>
    <t>51 0000 0000</t>
  </si>
  <si>
    <t>Расходы на обеспечение функций органов местного самоуправления по передаваемым полномочиям поселений</t>
  </si>
  <si>
    <t>500</t>
  </si>
  <si>
    <t xml:space="preserve"> Межбюджтные трансферты</t>
  </si>
  <si>
    <t>51 4 0000000</t>
  </si>
  <si>
    <t>51 400 10010</t>
  </si>
  <si>
    <t>51 4 0010010</t>
  </si>
  <si>
    <t>53 0 0000000</t>
  </si>
  <si>
    <t>53 00010070</t>
  </si>
  <si>
    <t>53 000 10070</t>
  </si>
  <si>
    <t>54 0 0000000</t>
  </si>
  <si>
    <t xml:space="preserve"> Закупка товаров, работ и услуг для обеспечения государственных (муниципальных) нужд</t>
  </si>
  <si>
    <t>54 0 00 10070</t>
  </si>
  <si>
    <t>51 0 0000000</t>
  </si>
  <si>
    <t>51 5 0000000</t>
  </si>
  <si>
    <t>51 500 51180</t>
  </si>
  <si>
    <t>57 0 0000000</t>
  </si>
  <si>
    <t>57 0 0010070</t>
  </si>
  <si>
    <t>58 0 0000000</t>
  </si>
  <si>
    <t>58 0 0010070</t>
  </si>
  <si>
    <t>60 0 0000000</t>
  </si>
  <si>
    <t>60 0 0010008</t>
  </si>
  <si>
    <t>60 0 0010080</t>
  </si>
  <si>
    <t xml:space="preserve"> Управление имуществом муниципального образования</t>
  </si>
  <si>
    <t>52 0 0000000</t>
  </si>
  <si>
    <t>Мероприятия в рамках управления имуществом поселения</t>
  </si>
  <si>
    <t>52 1 0000000</t>
  </si>
  <si>
    <t>52 1 0010090</t>
  </si>
  <si>
    <t xml:space="preserve"> Закупки товаров, работ и услуг для обеспечения государственных (муниципальных) нужд</t>
  </si>
  <si>
    <t>70 0 0000000</t>
  </si>
  <si>
    <t>61 0 0000000</t>
  </si>
  <si>
    <t>61 0 0010070</t>
  </si>
  <si>
    <t>Ззакупка товаров, работ и услуг для обеспечения государственных (муниципальных) нужд</t>
  </si>
  <si>
    <t>62 0 0000000</t>
  </si>
  <si>
    <t>62 0 0010100</t>
  </si>
  <si>
    <t>63 0 0000000</t>
  </si>
  <si>
    <t>63 0 0010070</t>
  </si>
  <si>
    <t xml:space="preserve"> закупка товаров, работ и услуг для обеспечения государственных (муниципальных) нужд</t>
  </si>
  <si>
    <t>66 0 0000000</t>
  </si>
  <si>
    <t>66 1 0000000</t>
  </si>
  <si>
    <t>66 1 0000590</t>
  </si>
  <si>
    <t>66 2 0000000</t>
  </si>
  <si>
    <t>66 2 0000590</t>
  </si>
  <si>
    <t>66 3 0000000</t>
  </si>
  <si>
    <t>67 0 0000000</t>
  </si>
  <si>
    <t>67 0 0010070</t>
  </si>
  <si>
    <t>300</t>
  </si>
  <si>
    <t>Социальное обеспечение и иные выплаты населению</t>
  </si>
  <si>
    <t>68 0 0000000</t>
  </si>
  <si>
    <t>68 1 0010070</t>
  </si>
  <si>
    <t>55 0 00 00000</t>
  </si>
  <si>
    <t>55 0 00 10070</t>
  </si>
  <si>
    <t>Приложение№ 2</t>
  </si>
  <si>
    <t>Управление имуществом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</si>
  <si>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</si>
  <si>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>52 1 0010020</t>
  </si>
  <si>
    <t>Коммунальное хозяйство</t>
  </si>
  <si>
    <t>70 0 0010070</t>
  </si>
  <si>
    <t xml:space="preserve"> Усть-Лабинского района  </t>
  </si>
  <si>
    <t>Исполнение расходов бюджета Восточного сельского поселения Усть-Лабинского района по ведомственной структуре расходов бюджета за 2018год</t>
  </si>
  <si>
    <t>Уточненая бюджетная роспись на  2018г.</t>
  </si>
  <si>
    <t>Исполнено за   2018г.</t>
  </si>
  <si>
    <t>Процент исполнения уточненой бюджетной росписи  за  2018г.</t>
  </si>
  <si>
    <t>Ведомственная целевая программа " Протоводействия коррупции в Восточном сельском поселении Усть-Лабинского района на 2018год"</t>
  </si>
  <si>
    <t>99 0 00 00000</t>
  </si>
  <si>
    <t>Финансирование непрограммных мероприятий</t>
  </si>
  <si>
    <t>Отдельные непрограммные направления деятельности</t>
  </si>
  <si>
    <t>Обеспечение деятельности предсавительного органа муниципального образования</t>
  </si>
  <si>
    <t>1920,8</t>
  </si>
  <si>
    <t xml:space="preserve">Ведомственная целевая программа «Поддержка малого и среднего предпринимательства на территории Восточного сельского поселения Усть-Лабинского района" на 2018год   </t>
  </si>
  <si>
    <t>Ведомственная целевая программа «Газификация Восточного сельского поселения Усть-Лабинского района»</t>
  </si>
  <si>
    <t>80 0 0000000</t>
  </si>
  <si>
    <t>80 0 0010070</t>
  </si>
  <si>
    <t>Ведомственная целевая программа « Ремонт систем наружного освещения ст.Восточной Усть-Лабинского района» на 2018год</t>
  </si>
  <si>
    <t>Ведомственная целевая программа "Организация и осуществление мероприятий по работе с детьми и молодежью на территории Восточного сельского поселения Усть-Лабинского района» на 2018год</t>
  </si>
  <si>
    <t>Ведомственная целевая программа «Кадровое обеспечение сферы культуры Восточного сельского поселения Усть-Лабинского района на 2018год"</t>
  </si>
  <si>
    <t>Межбюджетнве трансферты</t>
  </si>
  <si>
    <t>66 3 00S0120</t>
  </si>
  <si>
    <t>Межбюджетные трансферты на переданные полномочия по отросли культуры</t>
  </si>
  <si>
    <t>73 0 0000000</t>
  </si>
  <si>
    <t>Межбюджетные трансферты из бюджета поселения бюджету муниципального района в соответствии с заключенными соглашениями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бибилиотек поселений</t>
  </si>
  <si>
    <t>Межбюджетные трансферты</t>
  </si>
  <si>
    <t>73 0 0000590</t>
  </si>
  <si>
    <t>Реализация мероприятий на дополнительную помощь местным бюджетам</t>
  </si>
  <si>
    <t>Дополнительная помощь местным бюджетам для решения социально значимых вопросов</t>
  </si>
  <si>
    <t>74 0 0000000</t>
  </si>
  <si>
    <t>74 0 0060050</t>
  </si>
  <si>
    <t>Социальная политика</t>
  </si>
  <si>
    <t>Ведомственная целевая программа « развития физической культуры и спорта Восточного сельского поселения Усть-Лабинского района на 2018год "Физическая культура и спорт"</t>
  </si>
  <si>
    <t>Другие вопросы в области жилищно-коммунального хозяйства</t>
  </si>
  <si>
    <t>Выполнение государственного (муниципального) задания</t>
  </si>
  <si>
    <t>Предоставление субсидий бюджетным, автономным учреждениям и иным некоммерческим организациям</t>
  </si>
  <si>
    <t>65 0 0000000</t>
  </si>
  <si>
    <t>65 0 0000590</t>
  </si>
  <si>
    <t>600</t>
  </si>
  <si>
    <t>Веомственная целевая программа "Развития системы органов территориального общественного самоуправления в Восточном сельском поселении Усть-Лабинского района на 2018год"</t>
  </si>
  <si>
    <t>Ведомственная целевая программа «Информационное освещение деятельности органов местного самоуправления муниципального образования  Восточное сельское поселение  Усть-Лабинского района на 2018год"</t>
  </si>
  <si>
    <t xml:space="preserve">Глава Восточного сельского поселения   </t>
  </si>
  <si>
    <t>Усть-Лабинского района</t>
  </si>
  <si>
    <t>от 13 мая 2019года № 1 Протокол № 82</t>
  </si>
  <si>
    <t>к решению Совета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</si>
</sst>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"/>
    <numFmt numFmtId="180" formatCode="0.0000"/>
    <numFmt numFmtId="181" formatCode="0.0000000"/>
    <numFmt numFmtId="182" formatCode="0.000000"/>
    <numFmt numFmtId="183" formatCode="0.00000000"/>
  </numFmts>
  <fonts count="3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1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1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72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172" fontId="3" fillId="0" borderId="0" xfId="0" applyNumberFormat="1" applyFont="1" applyAlignment="1">
      <alignment horizontal="left" vertical="top"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wrapText="1"/>
    </xf>
    <xf numFmtId="172" fontId="1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top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top"/>
    </xf>
    <xf numFmtId="0" fontId="13" fillId="24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4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justify" vertical="top" wrapText="1"/>
    </xf>
    <xf numFmtId="0" fontId="14" fillId="0" borderId="0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justify" vertical="top"/>
    </xf>
    <xf numFmtId="0" fontId="12" fillId="24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0" fontId="12" fillId="24" borderId="0" xfId="0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172" fontId="13" fillId="24" borderId="0" xfId="0" applyNumberFormat="1" applyFont="1" applyFill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172" fontId="13" fillId="0" borderId="0" xfId="0" applyNumberFormat="1" applyFont="1" applyFill="1" applyBorder="1" applyAlignment="1">
      <alignment horizontal="left" vertical="top"/>
    </xf>
    <xf numFmtId="49" fontId="13" fillId="24" borderId="0" xfId="0" applyNumberFormat="1" applyFont="1" applyFill="1" applyBorder="1" applyAlignment="1">
      <alignment horizontal="left" vertical="top"/>
    </xf>
    <xf numFmtId="172" fontId="12" fillId="0" borderId="0" xfId="0" applyNumberFormat="1" applyFont="1" applyFill="1" applyBorder="1" applyAlignment="1">
      <alignment horizontal="left" vertical="top"/>
    </xf>
    <xf numFmtId="172" fontId="12" fillId="0" borderId="0" xfId="0" applyNumberFormat="1" applyFont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172" fontId="0" fillId="0" borderId="0" xfId="0" applyNumberFormat="1" applyAlignment="1">
      <alignment horizontal="left" vertical="top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/>
    </xf>
    <xf numFmtId="3" fontId="12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9" fontId="13" fillId="24" borderId="10" xfId="0" applyNumberFormat="1" applyFont="1" applyFill="1" applyBorder="1" applyAlignment="1">
      <alignment horizontal="left" vertical="top"/>
    </xf>
    <xf numFmtId="0" fontId="13" fillId="24" borderId="10" xfId="0" applyFont="1" applyFill="1" applyBorder="1" applyAlignment="1">
      <alignment vertical="top"/>
    </xf>
    <xf numFmtId="0" fontId="13" fillId="24" borderId="10" xfId="0" applyFont="1" applyFill="1" applyBorder="1" applyAlignment="1">
      <alignment horizontal="left" vertical="center"/>
    </xf>
    <xf numFmtId="0" fontId="13" fillId="24" borderId="10" xfId="0" applyFont="1" applyFill="1" applyBorder="1" applyAlignment="1">
      <alignment horizontal="left" vertical="top"/>
    </xf>
    <xf numFmtId="172" fontId="13" fillId="24" borderId="10" xfId="0" applyNumberFormat="1" applyFont="1" applyFill="1" applyBorder="1" applyAlignment="1">
      <alignment horizontal="left" vertical="top"/>
    </xf>
    <xf numFmtId="0" fontId="13" fillId="24" borderId="10" xfId="0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/>
    </xf>
    <xf numFmtId="172" fontId="12" fillId="0" borderId="10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/>
    </xf>
    <xf numFmtId="0" fontId="13" fillId="24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 vertical="top" wrapText="1"/>
    </xf>
    <xf numFmtId="2" fontId="2" fillId="0" borderId="0" xfId="0" applyNumberFormat="1" applyFont="1" applyAlignment="1">
      <alignment horizontal="right" vertical="top"/>
    </xf>
    <xf numFmtId="172" fontId="2" fillId="0" borderId="0" xfId="0" applyNumberFormat="1" applyFont="1" applyAlignment="1">
      <alignment horizontal="right"/>
    </xf>
    <xf numFmtId="0" fontId="32" fillId="0" borderId="0" xfId="0" applyFont="1" applyBorder="1" applyAlignment="1">
      <alignment horizontal="left" vertical="top" wrapText="1"/>
    </xf>
    <xf numFmtId="172" fontId="12" fillId="0" borderId="0" xfId="0" applyNumberFormat="1" applyFont="1" applyFill="1" applyBorder="1" applyAlignment="1">
      <alignment vertical="top"/>
    </xf>
    <xf numFmtId="172" fontId="0" fillId="0" borderId="0" xfId="0" applyNumberFormat="1" applyFont="1" applyAlignment="1">
      <alignment vertical="top"/>
    </xf>
    <xf numFmtId="172" fontId="12" fillId="0" borderId="0" xfId="0" applyNumberFormat="1" applyFont="1" applyFill="1" applyBorder="1" applyAlignment="1">
      <alignment horizontal="right" vertical="top"/>
    </xf>
    <xf numFmtId="172" fontId="12" fillId="0" borderId="0" xfId="0" applyNumberFormat="1" applyFont="1" applyAlignment="1">
      <alignment horizontal="right" vertical="top"/>
    </xf>
    <xf numFmtId="172" fontId="0" fillId="0" borderId="0" xfId="0" applyNumberFormat="1" applyAlignment="1">
      <alignment horizontal="right" vertical="top"/>
    </xf>
    <xf numFmtId="49" fontId="12" fillId="0" borderId="0" xfId="0" applyNumberFormat="1" applyFont="1" applyBorder="1" applyAlignment="1">
      <alignment horizontal="right" vertical="top"/>
    </xf>
    <xf numFmtId="172" fontId="13" fillId="0" borderId="0" xfId="0" applyNumberFormat="1" applyFont="1" applyAlignment="1">
      <alignment horizontal="right" vertical="top"/>
    </xf>
    <xf numFmtId="172" fontId="13" fillId="0" borderId="0" xfId="0" applyNumberFormat="1" applyFont="1" applyBorder="1" applyAlignment="1">
      <alignment horizontal="right" vertical="top" wrapText="1"/>
    </xf>
    <xf numFmtId="172" fontId="13" fillId="24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 wrapText="1"/>
    </xf>
    <xf numFmtId="172" fontId="1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172" fontId="0" fillId="0" borderId="0" xfId="0" applyNumberFormat="1" applyFont="1" applyAlignment="1">
      <alignment vertical="top"/>
    </xf>
    <xf numFmtId="172" fontId="13" fillId="0" borderId="0" xfId="0" applyNumberFormat="1" applyFont="1" applyFill="1" applyBorder="1" applyAlignment="1">
      <alignment horizontal="right" vertical="top"/>
    </xf>
    <xf numFmtId="172" fontId="31" fillId="0" borderId="0" xfId="0" applyNumberFormat="1" applyFont="1" applyAlignment="1">
      <alignment horizontal="right" vertical="top"/>
    </xf>
    <xf numFmtId="49" fontId="13" fillId="0" borderId="0" xfId="0" applyNumberFormat="1" applyFont="1" applyBorder="1" applyAlignment="1">
      <alignment horizontal="right" vertical="top"/>
    </xf>
    <xf numFmtId="172" fontId="13" fillId="24" borderId="10" xfId="0" applyNumberFormat="1" applyFont="1" applyFill="1" applyBorder="1" applyAlignment="1">
      <alignment horizontal="right" vertical="top"/>
    </xf>
    <xf numFmtId="172" fontId="13" fillId="0" borderId="10" xfId="0" applyNumberFormat="1" applyFont="1" applyBorder="1" applyAlignment="1">
      <alignment horizontal="right" vertical="top"/>
    </xf>
    <xf numFmtId="172" fontId="12" fillId="0" borderId="10" xfId="0" applyNumberFormat="1" applyFont="1" applyFill="1" applyBorder="1" applyAlignment="1">
      <alignment horizontal="right" vertical="top"/>
    </xf>
    <xf numFmtId="172" fontId="12" fillId="0" borderId="10" xfId="0" applyNumberFormat="1" applyFont="1" applyBorder="1" applyAlignment="1">
      <alignment horizontal="right" vertical="top"/>
    </xf>
    <xf numFmtId="172" fontId="13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A2">
      <selection activeCell="K2" sqref="K2"/>
    </sheetView>
  </sheetViews>
  <sheetFormatPr defaultColWidth="9.00390625" defaultRowHeight="12.75"/>
  <cols>
    <col min="1" max="1" width="4.75390625" style="0" customWidth="1"/>
    <col min="2" max="2" width="48.75390625" style="0" customWidth="1"/>
    <col min="3" max="4" width="5.625" style="0" customWidth="1"/>
    <col min="5" max="5" width="6.375" style="0" customWidth="1"/>
    <col min="6" max="6" width="13.00390625" style="0" customWidth="1"/>
    <col min="7" max="7" width="6.25390625" style="0" customWidth="1"/>
    <col min="8" max="8" width="9.625" style="0" customWidth="1"/>
    <col min="9" max="9" width="11.125" style="0" customWidth="1"/>
    <col min="10" max="10" width="10.125" style="0" customWidth="1"/>
  </cols>
  <sheetData>
    <row r="1" spans="1:9" ht="10.5" customHeight="1" hidden="1">
      <c r="A1" s="1"/>
      <c r="B1" s="1"/>
      <c r="C1" s="1"/>
      <c r="D1" s="1"/>
      <c r="E1" s="1"/>
      <c r="F1" s="121"/>
      <c r="G1" s="121"/>
      <c r="H1" s="121"/>
      <c r="I1" s="121"/>
    </row>
    <row r="2" spans="1:10" ht="18" customHeight="1">
      <c r="A2" s="1"/>
      <c r="B2" s="119" t="s">
        <v>191</v>
      </c>
      <c r="C2" s="119"/>
      <c r="D2" s="119"/>
      <c r="E2" s="119"/>
      <c r="F2" s="119"/>
      <c r="G2" s="119"/>
      <c r="H2" s="119"/>
      <c r="I2" s="119"/>
      <c r="J2" s="119"/>
    </row>
    <row r="3" spans="1:10" ht="15.75" customHeight="1">
      <c r="A3" s="1"/>
      <c r="B3" s="1"/>
      <c r="C3" s="1"/>
      <c r="D3" s="119" t="s">
        <v>239</v>
      </c>
      <c r="E3" s="119"/>
      <c r="F3" s="119"/>
      <c r="G3" s="119"/>
      <c r="H3" s="119"/>
      <c r="I3" s="119"/>
      <c r="J3" s="119"/>
    </row>
    <row r="4" spans="1:10" ht="15.75" customHeight="1">
      <c r="A4" s="1"/>
      <c r="B4" s="1"/>
      <c r="C4" s="1"/>
      <c r="D4" s="119" t="s">
        <v>119</v>
      </c>
      <c r="E4" s="119"/>
      <c r="F4" s="119"/>
      <c r="G4" s="119"/>
      <c r="H4" s="119"/>
      <c r="I4" s="119"/>
      <c r="J4" s="119"/>
    </row>
    <row r="5" spans="1:10" ht="15.75" customHeight="1">
      <c r="A5" s="1"/>
      <c r="B5" s="1"/>
      <c r="C5" s="1"/>
      <c r="D5" s="119" t="s">
        <v>197</v>
      </c>
      <c r="E5" s="119"/>
      <c r="F5" s="119"/>
      <c r="G5" s="119"/>
      <c r="H5" s="119"/>
      <c r="I5" s="119"/>
      <c r="J5" s="119"/>
    </row>
    <row r="6" spans="1:10" ht="18.75" customHeight="1">
      <c r="A6" s="1"/>
      <c r="B6" s="1"/>
      <c r="C6" s="1"/>
      <c r="D6" s="119" t="s">
        <v>238</v>
      </c>
      <c r="E6" s="119"/>
      <c r="F6" s="119"/>
      <c r="G6" s="119"/>
      <c r="H6" s="119"/>
      <c r="I6" s="119"/>
      <c r="J6" s="119"/>
    </row>
    <row r="7" spans="1:10" ht="39" customHeight="1">
      <c r="A7" s="123" t="s">
        <v>198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0" ht="19.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</row>
    <row r="9" spans="1:9" ht="13.5" customHeight="1">
      <c r="A9" s="1"/>
      <c r="B9" s="1"/>
      <c r="C9" s="1"/>
      <c r="D9" s="1"/>
      <c r="E9" s="1"/>
      <c r="F9" s="2"/>
      <c r="G9" s="2"/>
      <c r="H9" s="2"/>
      <c r="I9" s="2"/>
    </row>
    <row r="10" spans="1:11" ht="112.5" customHeight="1">
      <c r="A10" s="31" t="s">
        <v>0</v>
      </c>
      <c r="B10" s="31" t="s">
        <v>1</v>
      </c>
      <c r="C10" s="31" t="s">
        <v>86</v>
      </c>
      <c r="D10" s="31" t="s">
        <v>2</v>
      </c>
      <c r="E10" s="31" t="s">
        <v>3</v>
      </c>
      <c r="F10" s="31" t="s">
        <v>71</v>
      </c>
      <c r="G10" s="31" t="s">
        <v>72</v>
      </c>
      <c r="H10" s="62" t="s">
        <v>199</v>
      </c>
      <c r="I10" s="62" t="s">
        <v>200</v>
      </c>
      <c r="J10" s="65" t="s">
        <v>201</v>
      </c>
      <c r="K10" s="66"/>
    </row>
    <row r="11" spans="1:10" ht="14.25">
      <c r="A11" s="75"/>
      <c r="B11" s="76" t="s">
        <v>34</v>
      </c>
      <c r="C11" s="76"/>
      <c r="D11" s="77"/>
      <c r="E11" s="77"/>
      <c r="F11" s="77"/>
      <c r="G11" s="77"/>
      <c r="H11" s="78">
        <f>H13+H56+H62+H73+H89+H105+H110+H133+H138</f>
        <v>12702.7</v>
      </c>
      <c r="I11" s="114">
        <f>I13+I56+I62+I73+I89+I105+I110+I133+I138</f>
        <v>8407.300000000001</v>
      </c>
      <c r="J11" s="115">
        <f>I11/H11*100</f>
        <v>66.18514174151953</v>
      </c>
    </row>
    <row r="12" spans="1:10" ht="12" customHeight="1">
      <c r="A12" s="32"/>
      <c r="B12" s="33" t="s">
        <v>17</v>
      </c>
      <c r="C12" s="33"/>
      <c r="D12" s="51"/>
      <c r="E12" s="51"/>
      <c r="F12" s="51"/>
      <c r="G12" s="51"/>
      <c r="H12" s="52"/>
      <c r="I12" s="50"/>
      <c r="J12" s="67"/>
    </row>
    <row r="13" spans="1:10" ht="14.25">
      <c r="A13" s="34">
        <v>1</v>
      </c>
      <c r="B13" s="79" t="s">
        <v>4</v>
      </c>
      <c r="C13" s="79"/>
      <c r="D13" s="74" t="s">
        <v>5</v>
      </c>
      <c r="E13" s="74"/>
      <c r="F13" s="74"/>
      <c r="G13" s="74"/>
      <c r="H13" s="114">
        <f>H14+H19+H29+H34+H38</f>
        <v>3685.5</v>
      </c>
      <c r="I13" s="114">
        <f>I14+I19+I29+I34+I38</f>
        <v>3619.6</v>
      </c>
      <c r="J13" s="118">
        <f>I13/H13*100</f>
        <v>98.21191154524487</v>
      </c>
    </row>
    <row r="14" spans="1:10" ht="48" customHeight="1">
      <c r="A14" s="36"/>
      <c r="B14" s="37" t="s">
        <v>38</v>
      </c>
      <c r="C14" s="37"/>
      <c r="D14" s="51" t="s">
        <v>75</v>
      </c>
      <c r="E14" s="51" t="s">
        <v>67</v>
      </c>
      <c r="F14" s="51"/>
      <c r="G14" s="51"/>
      <c r="H14" s="111">
        <f>H15</f>
        <v>582.2</v>
      </c>
      <c r="I14" s="111">
        <f>I15</f>
        <v>582.1</v>
      </c>
      <c r="J14" s="103">
        <f>I14/H14*100</f>
        <v>99.98282377189969</v>
      </c>
    </row>
    <row r="15" spans="1:10" ht="34.5" customHeight="1">
      <c r="A15" s="36"/>
      <c r="B15" s="38" t="s">
        <v>74</v>
      </c>
      <c r="C15" s="38">
        <v>992</v>
      </c>
      <c r="D15" s="56" t="s">
        <v>75</v>
      </c>
      <c r="E15" s="56" t="s">
        <v>67</v>
      </c>
      <c r="F15" s="56" t="s">
        <v>125</v>
      </c>
      <c r="G15" s="56"/>
      <c r="H15" s="99">
        <f>H18</f>
        <v>582.2</v>
      </c>
      <c r="I15" s="99">
        <v>582.1</v>
      </c>
      <c r="J15" s="103">
        <f>I15/H15*100</f>
        <v>99.98282377189969</v>
      </c>
    </row>
    <row r="16" spans="1:10" ht="36.75" customHeight="1">
      <c r="A16" s="36"/>
      <c r="B16" s="38" t="s">
        <v>127</v>
      </c>
      <c r="C16" s="38">
        <v>992</v>
      </c>
      <c r="D16" s="56" t="s">
        <v>75</v>
      </c>
      <c r="E16" s="56" t="s">
        <v>67</v>
      </c>
      <c r="F16" s="56" t="s">
        <v>126</v>
      </c>
      <c r="G16" s="56"/>
      <c r="H16" s="99">
        <v>582.2</v>
      </c>
      <c r="I16" s="99">
        <v>582.1</v>
      </c>
      <c r="J16" s="103">
        <f>I16/H16*100</f>
        <v>99.98282377189969</v>
      </c>
    </row>
    <row r="17" spans="1:10" ht="30" customHeight="1">
      <c r="A17" s="36"/>
      <c r="B17" s="38" t="s">
        <v>73</v>
      </c>
      <c r="C17" s="38">
        <v>992</v>
      </c>
      <c r="D17" s="56" t="s">
        <v>75</v>
      </c>
      <c r="E17" s="56" t="s">
        <v>67</v>
      </c>
      <c r="F17" s="72">
        <v>5010000190</v>
      </c>
      <c r="G17" s="56"/>
      <c r="H17" s="99">
        <f>H16</f>
        <v>582.2</v>
      </c>
      <c r="I17" s="99">
        <v>582.1</v>
      </c>
      <c r="J17" s="103">
        <f>I17/H17*100</f>
        <v>99.98282377189969</v>
      </c>
    </row>
    <row r="18" spans="1:10" ht="86.25" customHeight="1">
      <c r="A18" s="36"/>
      <c r="B18" s="47" t="s">
        <v>128</v>
      </c>
      <c r="C18" s="38">
        <v>992</v>
      </c>
      <c r="D18" s="56" t="s">
        <v>75</v>
      </c>
      <c r="E18" s="56" t="s">
        <v>67</v>
      </c>
      <c r="F18" s="72">
        <v>5010000190</v>
      </c>
      <c r="G18" s="56">
        <v>100</v>
      </c>
      <c r="H18" s="99">
        <v>582.2</v>
      </c>
      <c r="I18" s="99">
        <v>582.1</v>
      </c>
      <c r="J18" s="100">
        <v>100</v>
      </c>
    </row>
    <row r="19" spans="1:10" ht="65.25" customHeight="1">
      <c r="A19" s="36"/>
      <c r="B19" s="38" t="s">
        <v>7</v>
      </c>
      <c r="C19" s="70">
        <v>992</v>
      </c>
      <c r="D19" s="71" t="s">
        <v>5</v>
      </c>
      <c r="E19" s="71" t="s">
        <v>8</v>
      </c>
      <c r="F19" s="71"/>
      <c r="G19" s="71"/>
      <c r="H19" s="111">
        <f>H20</f>
        <v>2837.8</v>
      </c>
      <c r="I19" s="111">
        <f>I20</f>
        <v>2801.7000000000003</v>
      </c>
      <c r="J19" s="103">
        <f aca="true" t="shared" si="0" ref="J19:J26">I19/H19*100</f>
        <v>98.72788780040878</v>
      </c>
    </row>
    <row r="20" spans="1:10" ht="30">
      <c r="A20" s="36"/>
      <c r="B20" s="38" t="s">
        <v>76</v>
      </c>
      <c r="C20" s="38">
        <v>992</v>
      </c>
      <c r="D20" s="57" t="s">
        <v>5</v>
      </c>
      <c r="E20" s="57" t="s">
        <v>8</v>
      </c>
      <c r="F20" s="57" t="s">
        <v>129</v>
      </c>
      <c r="G20" s="57"/>
      <c r="H20" s="99">
        <f>H21+H26</f>
        <v>2837.8</v>
      </c>
      <c r="I20" s="99">
        <f>I21+I26</f>
        <v>2801.7000000000003</v>
      </c>
      <c r="J20" s="103">
        <f t="shared" si="0"/>
        <v>98.72788780040878</v>
      </c>
    </row>
    <row r="21" spans="1:10" ht="32.25" customHeight="1">
      <c r="A21" s="36"/>
      <c r="B21" s="38" t="s">
        <v>77</v>
      </c>
      <c r="C21" s="38">
        <v>992</v>
      </c>
      <c r="D21" s="57" t="s">
        <v>5</v>
      </c>
      <c r="E21" s="57" t="s">
        <v>8</v>
      </c>
      <c r="F21" s="57" t="s">
        <v>130</v>
      </c>
      <c r="G21" s="57"/>
      <c r="H21" s="99">
        <f>H22</f>
        <v>2834</v>
      </c>
      <c r="I21" s="99">
        <f>I22</f>
        <v>2797.9</v>
      </c>
      <c r="J21" s="103">
        <f t="shared" si="0"/>
        <v>98.72618207480593</v>
      </c>
    </row>
    <row r="22" spans="1:10" ht="33.75" customHeight="1">
      <c r="A22" s="36"/>
      <c r="B22" s="38" t="s">
        <v>73</v>
      </c>
      <c r="C22" s="38">
        <v>992</v>
      </c>
      <c r="D22" s="57" t="s">
        <v>5</v>
      </c>
      <c r="E22" s="57" t="s">
        <v>8</v>
      </c>
      <c r="F22" s="57" t="s">
        <v>136</v>
      </c>
      <c r="G22" s="57"/>
      <c r="H22" s="99">
        <f>H23+H24+H25</f>
        <v>2834</v>
      </c>
      <c r="I22" s="99">
        <f>I23+I24+I25</f>
        <v>2797.9</v>
      </c>
      <c r="J22" s="103">
        <f t="shared" si="0"/>
        <v>98.72618207480593</v>
      </c>
    </row>
    <row r="23" spans="1:10" ht="97.5" customHeight="1">
      <c r="A23" s="36"/>
      <c r="B23" s="73" t="s">
        <v>128</v>
      </c>
      <c r="C23" s="38">
        <v>992</v>
      </c>
      <c r="D23" s="57" t="s">
        <v>5</v>
      </c>
      <c r="E23" s="57" t="s">
        <v>8</v>
      </c>
      <c r="F23" s="57" t="s">
        <v>136</v>
      </c>
      <c r="G23" s="57" t="s">
        <v>131</v>
      </c>
      <c r="H23" s="99">
        <v>2521</v>
      </c>
      <c r="I23" s="99">
        <v>2504</v>
      </c>
      <c r="J23" s="103">
        <f t="shared" si="0"/>
        <v>99.3256644188814</v>
      </c>
    </row>
    <row r="24" spans="1:10" ht="42.75" customHeight="1">
      <c r="A24" s="36"/>
      <c r="B24" s="73" t="s">
        <v>133</v>
      </c>
      <c r="C24" s="38">
        <v>992</v>
      </c>
      <c r="D24" s="57" t="s">
        <v>5</v>
      </c>
      <c r="E24" s="57" t="s">
        <v>8</v>
      </c>
      <c r="F24" s="57" t="s">
        <v>78</v>
      </c>
      <c r="G24" s="57" t="s">
        <v>132</v>
      </c>
      <c r="H24" s="99">
        <v>305</v>
      </c>
      <c r="I24" s="99">
        <v>286</v>
      </c>
      <c r="J24" s="103">
        <f t="shared" si="0"/>
        <v>93.77049180327869</v>
      </c>
    </row>
    <row r="25" spans="1:10" ht="15.75" customHeight="1">
      <c r="A25" s="36"/>
      <c r="B25" s="39" t="s">
        <v>135</v>
      </c>
      <c r="C25" s="38">
        <v>992</v>
      </c>
      <c r="D25" s="57" t="s">
        <v>5</v>
      </c>
      <c r="E25" s="57" t="s">
        <v>8</v>
      </c>
      <c r="F25" s="57" t="s">
        <v>78</v>
      </c>
      <c r="G25" s="57" t="s">
        <v>134</v>
      </c>
      <c r="H25" s="99">
        <v>8</v>
      </c>
      <c r="I25" s="99">
        <v>7.9</v>
      </c>
      <c r="J25" s="103">
        <f t="shared" si="0"/>
        <v>98.75</v>
      </c>
    </row>
    <row r="26" spans="1:10" ht="33.75" customHeight="1">
      <c r="A26" s="36"/>
      <c r="B26" s="38" t="s">
        <v>79</v>
      </c>
      <c r="C26" s="38">
        <v>992</v>
      </c>
      <c r="D26" s="57" t="s">
        <v>5</v>
      </c>
      <c r="E26" s="57" t="s">
        <v>8</v>
      </c>
      <c r="F26" s="57" t="s">
        <v>137</v>
      </c>
      <c r="G26" s="57"/>
      <c r="H26" s="99">
        <v>3.8</v>
      </c>
      <c r="I26" s="99">
        <v>3.8</v>
      </c>
      <c r="J26" s="103">
        <f t="shared" si="0"/>
        <v>100</v>
      </c>
    </row>
    <row r="27" spans="1:10" ht="43.5" customHeight="1">
      <c r="A27" s="36"/>
      <c r="B27" s="40" t="s">
        <v>80</v>
      </c>
      <c r="C27" s="38">
        <v>992</v>
      </c>
      <c r="D27" s="57" t="s">
        <v>5</v>
      </c>
      <c r="E27" s="57" t="s">
        <v>8</v>
      </c>
      <c r="F27" s="57" t="s">
        <v>138</v>
      </c>
      <c r="G27" s="57"/>
      <c r="H27" s="99">
        <v>3.8</v>
      </c>
      <c r="I27" s="99">
        <v>3.8</v>
      </c>
      <c r="J27" s="99">
        <v>100</v>
      </c>
    </row>
    <row r="28" spans="1:10" ht="34.5" customHeight="1">
      <c r="A28" s="36"/>
      <c r="B28" s="47" t="s">
        <v>133</v>
      </c>
      <c r="C28" s="38">
        <v>992</v>
      </c>
      <c r="D28" s="57" t="s">
        <v>5</v>
      </c>
      <c r="E28" s="57" t="s">
        <v>8</v>
      </c>
      <c r="F28" s="57" t="s">
        <v>138</v>
      </c>
      <c r="G28" s="57" t="s">
        <v>132</v>
      </c>
      <c r="H28" s="99">
        <v>3.8</v>
      </c>
      <c r="I28" s="99">
        <v>3.8</v>
      </c>
      <c r="J28" s="99">
        <v>100</v>
      </c>
    </row>
    <row r="29" spans="1:10" ht="44.25" customHeight="1">
      <c r="A29" s="36"/>
      <c r="B29" s="41" t="s">
        <v>69</v>
      </c>
      <c r="C29" s="70">
        <v>992</v>
      </c>
      <c r="D29" s="71" t="s">
        <v>5</v>
      </c>
      <c r="E29" s="71" t="s">
        <v>68</v>
      </c>
      <c r="F29" s="71"/>
      <c r="G29" s="71"/>
      <c r="H29" s="103">
        <f>H33</f>
        <v>38.2</v>
      </c>
      <c r="I29" s="103">
        <f>I33</f>
        <v>38.2</v>
      </c>
      <c r="J29" s="111">
        <v>100</v>
      </c>
    </row>
    <row r="30" spans="1:10" ht="36" customHeight="1">
      <c r="A30" s="36"/>
      <c r="B30" s="38" t="s">
        <v>76</v>
      </c>
      <c r="C30" s="38">
        <v>992</v>
      </c>
      <c r="D30" s="57" t="s">
        <v>5</v>
      </c>
      <c r="E30" s="57" t="s">
        <v>68</v>
      </c>
      <c r="F30" s="57" t="s">
        <v>139</v>
      </c>
      <c r="G30" s="57"/>
      <c r="H30" s="100">
        <v>38.2</v>
      </c>
      <c r="I30" s="100">
        <f>I31</f>
        <v>38.2</v>
      </c>
      <c r="J30" s="99">
        <v>100</v>
      </c>
    </row>
    <row r="31" spans="1:10" ht="29.25" customHeight="1">
      <c r="A31" s="36"/>
      <c r="B31" s="38" t="s">
        <v>77</v>
      </c>
      <c r="C31" s="38">
        <v>992</v>
      </c>
      <c r="D31" s="57" t="s">
        <v>5</v>
      </c>
      <c r="E31" s="57" t="s">
        <v>68</v>
      </c>
      <c r="F31" s="57" t="s">
        <v>130</v>
      </c>
      <c r="G31" s="57"/>
      <c r="H31" s="100">
        <v>38.2</v>
      </c>
      <c r="I31" s="100">
        <f>I32</f>
        <v>38.2</v>
      </c>
      <c r="J31" s="99">
        <v>100</v>
      </c>
    </row>
    <row r="32" spans="1:10" ht="47.25" customHeight="1">
      <c r="A32" s="36"/>
      <c r="B32" s="38" t="s">
        <v>140</v>
      </c>
      <c r="C32" s="38">
        <v>992</v>
      </c>
      <c r="D32" s="57" t="s">
        <v>5</v>
      </c>
      <c r="E32" s="57" t="s">
        <v>68</v>
      </c>
      <c r="F32" s="57" t="s">
        <v>136</v>
      </c>
      <c r="G32" s="57"/>
      <c r="H32" s="100">
        <f>H31</f>
        <v>38.2</v>
      </c>
      <c r="I32" s="100">
        <f>I33</f>
        <v>38.2</v>
      </c>
      <c r="J32" s="99">
        <v>100</v>
      </c>
    </row>
    <row r="33" spans="1:10" ht="21.75" customHeight="1">
      <c r="A33" s="36"/>
      <c r="B33" s="42" t="s">
        <v>142</v>
      </c>
      <c r="C33" s="38">
        <v>992</v>
      </c>
      <c r="D33" s="57" t="s">
        <v>5</v>
      </c>
      <c r="E33" s="57" t="s">
        <v>68</v>
      </c>
      <c r="F33" s="57" t="s">
        <v>136</v>
      </c>
      <c r="G33" s="57" t="s">
        <v>141</v>
      </c>
      <c r="H33" s="100">
        <v>38.2</v>
      </c>
      <c r="I33" s="100">
        <v>38.2</v>
      </c>
      <c r="J33" s="99">
        <v>100</v>
      </c>
    </row>
    <row r="34" spans="1:10" ht="18" customHeight="1">
      <c r="A34" s="36"/>
      <c r="B34" s="38" t="s">
        <v>29</v>
      </c>
      <c r="C34" s="70">
        <v>992</v>
      </c>
      <c r="D34" s="71" t="s">
        <v>5</v>
      </c>
      <c r="E34" s="71" t="s">
        <v>14</v>
      </c>
      <c r="F34" s="71"/>
      <c r="G34" s="71"/>
      <c r="H34" s="111">
        <v>5</v>
      </c>
      <c r="I34" s="111">
        <v>0</v>
      </c>
      <c r="J34" s="111">
        <v>0</v>
      </c>
    </row>
    <row r="35" spans="1:10" ht="14.25" customHeight="1">
      <c r="A35" s="36"/>
      <c r="B35" s="40" t="s">
        <v>81</v>
      </c>
      <c r="C35" s="38">
        <v>992</v>
      </c>
      <c r="D35" s="57" t="s">
        <v>5</v>
      </c>
      <c r="E35" s="57" t="s">
        <v>14</v>
      </c>
      <c r="F35" s="57" t="s">
        <v>143</v>
      </c>
      <c r="G35" s="57"/>
      <c r="H35" s="99">
        <v>5</v>
      </c>
      <c r="I35" s="99">
        <v>0</v>
      </c>
      <c r="J35" s="99">
        <v>0</v>
      </c>
    </row>
    <row r="36" spans="1:10" ht="15.75" customHeight="1">
      <c r="A36" s="36"/>
      <c r="B36" s="39" t="s">
        <v>82</v>
      </c>
      <c r="C36" s="38">
        <v>992</v>
      </c>
      <c r="D36" s="57" t="s">
        <v>5</v>
      </c>
      <c r="E36" s="57" t="s">
        <v>14</v>
      </c>
      <c r="F36" s="57" t="s">
        <v>144</v>
      </c>
      <c r="G36" s="57"/>
      <c r="H36" s="99">
        <v>5</v>
      </c>
      <c r="I36" s="99">
        <v>0</v>
      </c>
      <c r="J36" s="99">
        <v>0</v>
      </c>
    </row>
    <row r="37" spans="1:10" ht="21" customHeight="1">
      <c r="A37" s="36"/>
      <c r="B37" s="39" t="s">
        <v>135</v>
      </c>
      <c r="C37" s="38">
        <v>992</v>
      </c>
      <c r="D37" s="57" t="s">
        <v>5</v>
      </c>
      <c r="E37" s="57" t="s">
        <v>14</v>
      </c>
      <c r="F37" s="57" t="s">
        <v>145</v>
      </c>
      <c r="G37" s="57" t="s">
        <v>134</v>
      </c>
      <c r="H37" s="99">
        <v>5</v>
      </c>
      <c r="I37" s="99">
        <v>0</v>
      </c>
      <c r="J37" s="99">
        <v>0</v>
      </c>
    </row>
    <row r="38" spans="1:10" ht="18.75" customHeight="1">
      <c r="A38" s="36"/>
      <c r="B38" s="38" t="s">
        <v>39</v>
      </c>
      <c r="C38" s="70">
        <v>992</v>
      </c>
      <c r="D38" s="71" t="s">
        <v>5</v>
      </c>
      <c r="E38" s="71" t="s">
        <v>35</v>
      </c>
      <c r="F38" s="71"/>
      <c r="G38" s="71"/>
      <c r="H38" s="111">
        <f>H40+H44+H47+H50+H53</f>
        <v>222.3</v>
      </c>
      <c r="I38" s="111">
        <f>I44+I47+I53</f>
        <v>197.60000000000002</v>
      </c>
      <c r="J38" s="103">
        <f>I38/H38*100</f>
        <v>88.8888888888889</v>
      </c>
    </row>
    <row r="39" spans="1:10" ht="2.25" customHeight="1" hidden="1">
      <c r="A39" s="36"/>
      <c r="B39" s="39" t="s">
        <v>83</v>
      </c>
      <c r="C39" s="39"/>
      <c r="D39" s="57" t="s">
        <v>5</v>
      </c>
      <c r="E39" s="57" t="s">
        <v>35</v>
      </c>
      <c r="F39" s="57" t="s">
        <v>84</v>
      </c>
      <c r="G39" s="57"/>
      <c r="H39" s="100"/>
      <c r="I39" s="99">
        <v>60</v>
      </c>
      <c r="J39" s="99">
        <v>100</v>
      </c>
    </row>
    <row r="40" spans="1:10" ht="16.5" customHeight="1">
      <c r="A40" s="36"/>
      <c r="B40" s="73" t="s">
        <v>192</v>
      </c>
      <c r="C40" s="39">
        <v>992</v>
      </c>
      <c r="D40" s="57" t="s">
        <v>5</v>
      </c>
      <c r="E40" s="57" t="s">
        <v>35</v>
      </c>
      <c r="F40" s="57" t="s">
        <v>163</v>
      </c>
      <c r="G40" s="57"/>
      <c r="H40" s="100">
        <f>H41</f>
        <v>23.6</v>
      </c>
      <c r="I40" s="99">
        <v>0</v>
      </c>
      <c r="J40" s="99"/>
    </row>
    <row r="41" spans="1:10" ht="34.5" customHeight="1">
      <c r="A41" s="36"/>
      <c r="B41" s="73" t="s">
        <v>164</v>
      </c>
      <c r="C41" s="39">
        <v>992</v>
      </c>
      <c r="D41" s="57" t="s">
        <v>5</v>
      </c>
      <c r="E41" s="57" t="s">
        <v>35</v>
      </c>
      <c r="F41" s="57" t="s">
        <v>165</v>
      </c>
      <c r="G41" s="57"/>
      <c r="H41" s="100">
        <f>H42</f>
        <v>23.6</v>
      </c>
      <c r="I41" s="99">
        <v>0</v>
      </c>
      <c r="J41" s="99"/>
    </row>
    <row r="42" spans="1:10" ht="49.5" customHeight="1">
      <c r="A42" s="36"/>
      <c r="B42" s="73" t="s">
        <v>193</v>
      </c>
      <c r="C42" s="39">
        <v>992</v>
      </c>
      <c r="D42" s="57" t="s">
        <v>5</v>
      </c>
      <c r="E42" s="57" t="s">
        <v>35</v>
      </c>
      <c r="F42" s="57" t="s">
        <v>194</v>
      </c>
      <c r="G42" s="57"/>
      <c r="H42" s="100">
        <f>H43</f>
        <v>23.6</v>
      </c>
      <c r="I42" s="99">
        <v>0</v>
      </c>
      <c r="J42" s="99"/>
    </row>
    <row r="43" spans="1:10" ht="38.25" customHeight="1">
      <c r="A43" s="36"/>
      <c r="B43" s="47" t="s">
        <v>133</v>
      </c>
      <c r="C43" s="39">
        <v>992</v>
      </c>
      <c r="D43" s="57" t="s">
        <v>5</v>
      </c>
      <c r="E43" s="57" t="s">
        <v>35</v>
      </c>
      <c r="F43" s="57" t="s">
        <v>194</v>
      </c>
      <c r="G43" s="57" t="s">
        <v>132</v>
      </c>
      <c r="H43" s="100">
        <v>23.6</v>
      </c>
      <c r="I43" s="99">
        <v>0</v>
      </c>
      <c r="J43" s="99"/>
    </row>
    <row r="44" spans="1:10" ht="64.5" customHeight="1">
      <c r="A44" s="34"/>
      <c r="B44" s="44" t="s">
        <v>234</v>
      </c>
      <c r="C44" s="38">
        <v>992</v>
      </c>
      <c r="D44" s="57" t="s">
        <v>5</v>
      </c>
      <c r="E44" s="57" t="s">
        <v>35</v>
      </c>
      <c r="F44" s="57" t="s">
        <v>146</v>
      </c>
      <c r="G44" s="57"/>
      <c r="H44" s="99">
        <f>H45</f>
        <v>12</v>
      </c>
      <c r="I44" s="99">
        <v>12</v>
      </c>
      <c r="J44" s="99">
        <v>100</v>
      </c>
    </row>
    <row r="45" spans="1:10" ht="36" customHeight="1">
      <c r="A45" s="34"/>
      <c r="B45" s="44" t="s">
        <v>85</v>
      </c>
      <c r="C45" s="38">
        <v>992</v>
      </c>
      <c r="D45" s="57" t="s">
        <v>5</v>
      </c>
      <c r="E45" s="57" t="s">
        <v>35</v>
      </c>
      <c r="F45" s="57" t="s">
        <v>147</v>
      </c>
      <c r="G45" s="57"/>
      <c r="H45" s="99">
        <f>H46</f>
        <v>12</v>
      </c>
      <c r="I45" s="99">
        <v>12</v>
      </c>
      <c r="J45" s="99">
        <v>100</v>
      </c>
    </row>
    <row r="46" spans="1:10" ht="79.5" customHeight="1">
      <c r="A46" s="36"/>
      <c r="B46" s="47" t="s">
        <v>128</v>
      </c>
      <c r="C46" s="38">
        <v>992</v>
      </c>
      <c r="D46" s="57" t="s">
        <v>5</v>
      </c>
      <c r="E46" s="57" t="s">
        <v>35</v>
      </c>
      <c r="F46" s="57" t="s">
        <v>148</v>
      </c>
      <c r="G46" s="57" t="s">
        <v>131</v>
      </c>
      <c r="H46" s="99">
        <v>12</v>
      </c>
      <c r="I46" s="99">
        <v>12</v>
      </c>
      <c r="J46" s="99">
        <v>100</v>
      </c>
    </row>
    <row r="47" spans="1:10" ht="87.75" customHeight="1">
      <c r="A47" s="36"/>
      <c r="B47" s="39" t="s">
        <v>235</v>
      </c>
      <c r="C47" s="38">
        <v>992</v>
      </c>
      <c r="D47" s="57" t="s">
        <v>5</v>
      </c>
      <c r="E47" s="57" t="s">
        <v>35</v>
      </c>
      <c r="F47" s="57" t="s">
        <v>149</v>
      </c>
      <c r="G47" s="57"/>
      <c r="H47" s="99">
        <f>H48</f>
        <v>58.5</v>
      </c>
      <c r="I47" s="99">
        <f>I48</f>
        <v>58.4</v>
      </c>
      <c r="J47" s="100">
        <f aca="true" t="shared" si="1" ref="J47:J55">I47/H47*100</f>
        <v>99.82905982905983</v>
      </c>
    </row>
    <row r="48" spans="1:10" ht="32.25" customHeight="1">
      <c r="A48" s="36"/>
      <c r="B48" s="44" t="s">
        <v>85</v>
      </c>
      <c r="C48" s="38">
        <v>992</v>
      </c>
      <c r="D48" s="57" t="s">
        <v>5</v>
      </c>
      <c r="E48" s="57" t="s">
        <v>35</v>
      </c>
      <c r="F48" s="57" t="s">
        <v>151</v>
      </c>
      <c r="G48" s="57"/>
      <c r="H48" s="99">
        <f>H49</f>
        <v>58.5</v>
      </c>
      <c r="I48" s="99">
        <f>I49</f>
        <v>58.4</v>
      </c>
      <c r="J48" s="100">
        <f t="shared" si="1"/>
        <v>99.82905982905983</v>
      </c>
    </row>
    <row r="49" spans="1:10" ht="45" customHeight="1">
      <c r="A49" s="36"/>
      <c r="B49" s="39" t="s">
        <v>150</v>
      </c>
      <c r="C49" s="38">
        <v>992</v>
      </c>
      <c r="D49" s="57" t="s">
        <v>5</v>
      </c>
      <c r="E49" s="57" t="s">
        <v>35</v>
      </c>
      <c r="F49" s="57" t="s">
        <v>151</v>
      </c>
      <c r="G49" s="57" t="s">
        <v>132</v>
      </c>
      <c r="H49" s="99">
        <v>58.5</v>
      </c>
      <c r="I49" s="99">
        <v>58.4</v>
      </c>
      <c r="J49" s="100">
        <f t="shared" si="1"/>
        <v>99.82905982905983</v>
      </c>
    </row>
    <row r="50" spans="1:10" ht="66" customHeight="1">
      <c r="A50" s="36"/>
      <c r="B50" s="73" t="s">
        <v>202</v>
      </c>
      <c r="C50" s="38">
        <v>992</v>
      </c>
      <c r="D50" s="57" t="s">
        <v>5</v>
      </c>
      <c r="E50" s="57" t="s">
        <v>35</v>
      </c>
      <c r="F50" s="57" t="s">
        <v>189</v>
      </c>
      <c r="G50" s="57"/>
      <c r="H50" s="99">
        <f>H52</f>
        <v>1</v>
      </c>
      <c r="I50" s="99"/>
      <c r="J50" s="100"/>
    </row>
    <row r="51" spans="1:10" ht="42" customHeight="1">
      <c r="A51" s="36"/>
      <c r="B51" s="73" t="s">
        <v>85</v>
      </c>
      <c r="C51" s="38">
        <v>992</v>
      </c>
      <c r="D51" s="57" t="s">
        <v>5</v>
      </c>
      <c r="E51" s="57" t="s">
        <v>35</v>
      </c>
      <c r="F51" s="57" t="s">
        <v>190</v>
      </c>
      <c r="G51" s="57"/>
      <c r="H51" s="99">
        <f>H52</f>
        <v>1</v>
      </c>
      <c r="I51" s="99"/>
      <c r="J51" s="100"/>
    </row>
    <row r="52" spans="1:10" ht="43.5" customHeight="1">
      <c r="A52" s="36"/>
      <c r="B52" s="73" t="s">
        <v>133</v>
      </c>
      <c r="C52" s="38">
        <v>992</v>
      </c>
      <c r="D52" s="57" t="s">
        <v>5</v>
      </c>
      <c r="E52" s="57" t="s">
        <v>35</v>
      </c>
      <c r="F52" s="57" t="s">
        <v>190</v>
      </c>
      <c r="G52" s="57" t="s">
        <v>132</v>
      </c>
      <c r="H52" s="99">
        <v>1</v>
      </c>
      <c r="I52" s="99"/>
      <c r="J52" s="100"/>
    </row>
    <row r="53" spans="1:10" ht="30.75" customHeight="1">
      <c r="A53" s="36"/>
      <c r="B53" s="73" t="s">
        <v>204</v>
      </c>
      <c r="C53" s="38">
        <v>992</v>
      </c>
      <c r="D53" s="57" t="s">
        <v>5</v>
      </c>
      <c r="E53" s="57" t="s">
        <v>35</v>
      </c>
      <c r="F53" s="57" t="s">
        <v>203</v>
      </c>
      <c r="G53" s="57"/>
      <c r="H53" s="99">
        <f>H55</f>
        <v>127.2</v>
      </c>
      <c r="I53" s="99">
        <f>I55</f>
        <v>127.2</v>
      </c>
      <c r="J53" s="100">
        <f t="shared" si="1"/>
        <v>100</v>
      </c>
    </row>
    <row r="54" spans="1:10" ht="32.25" customHeight="1">
      <c r="A54" s="36"/>
      <c r="B54" s="73" t="s">
        <v>205</v>
      </c>
      <c r="C54" s="38">
        <v>992</v>
      </c>
      <c r="D54" s="57" t="s">
        <v>5</v>
      </c>
      <c r="E54" s="57" t="s">
        <v>35</v>
      </c>
      <c r="F54" s="57" t="s">
        <v>190</v>
      </c>
      <c r="G54" s="57"/>
      <c r="H54" s="99">
        <f>H55</f>
        <v>127.2</v>
      </c>
      <c r="I54" s="99">
        <v>127.2</v>
      </c>
      <c r="J54" s="100">
        <f t="shared" si="1"/>
        <v>100</v>
      </c>
    </row>
    <row r="55" spans="1:10" ht="32.25" customHeight="1">
      <c r="A55" s="36"/>
      <c r="B55" s="73" t="s">
        <v>135</v>
      </c>
      <c r="C55" s="38">
        <v>992</v>
      </c>
      <c r="D55" s="57" t="s">
        <v>5</v>
      </c>
      <c r="E55" s="57" t="s">
        <v>35</v>
      </c>
      <c r="F55" s="57" t="s">
        <v>190</v>
      </c>
      <c r="G55" s="57" t="s">
        <v>134</v>
      </c>
      <c r="H55" s="99">
        <v>127.2</v>
      </c>
      <c r="I55" s="99">
        <v>127.2</v>
      </c>
      <c r="J55" s="100">
        <f t="shared" si="1"/>
        <v>100</v>
      </c>
    </row>
    <row r="56" spans="1:10" ht="18.75" customHeight="1">
      <c r="A56" s="32">
        <v>2</v>
      </c>
      <c r="B56" s="79" t="s">
        <v>22</v>
      </c>
      <c r="C56" s="83">
        <v>992</v>
      </c>
      <c r="D56" s="74" t="s">
        <v>6</v>
      </c>
      <c r="E56" s="82"/>
      <c r="F56" s="80"/>
      <c r="G56" s="80"/>
      <c r="H56" s="116">
        <f aca="true" t="shared" si="2" ref="H56:I58">H57</f>
        <v>80.4</v>
      </c>
      <c r="I56" s="116">
        <f t="shared" si="2"/>
        <v>80.4</v>
      </c>
      <c r="J56" s="117">
        <f aca="true" t="shared" si="3" ref="J56:J62">I56/H56*100</f>
        <v>100</v>
      </c>
    </row>
    <row r="57" spans="1:10" ht="21" customHeight="1">
      <c r="A57" s="36"/>
      <c r="B57" s="38" t="s">
        <v>23</v>
      </c>
      <c r="C57" s="38">
        <v>992</v>
      </c>
      <c r="D57" s="57" t="s">
        <v>6</v>
      </c>
      <c r="E57" s="57" t="s">
        <v>10</v>
      </c>
      <c r="F57" s="57"/>
      <c r="G57" s="57"/>
      <c r="H57" s="99">
        <f t="shared" si="2"/>
        <v>80.4</v>
      </c>
      <c r="I57" s="100">
        <f t="shared" si="2"/>
        <v>80.4</v>
      </c>
      <c r="J57" s="100">
        <f t="shared" si="3"/>
        <v>100</v>
      </c>
    </row>
    <row r="58" spans="1:10" ht="31.5" customHeight="1">
      <c r="A58" s="36"/>
      <c r="B58" s="73" t="s">
        <v>206</v>
      </c>
      <c r="C58" s="38">
        <v>992</v>
      </c>
      <c r="D58" s="57" t="s">
        <v>6</v>
      </c>
      <c r="E58" s="57" t="s">
        <v>10</v>
      </c>
      <c r="F58" s="57" t="s">
        <v>152</v>
      </c>
      <c r="G58" s="57"/>
      <c r="H58" s="99">
        <f t="shared" si="2"/>
        <v>80.4</v>
      </c>
      <c r="I58" s="100">
        <f t="shared" si="2"/>
        <v>80.4</v>
      </c>
      <c r="J58" s="100">
        <f t="shared" si="3"/>
        <v>100</v>
      </c>
    </row>
    <row r="59" spans="1:10" ht="28.5" customHeight="1">
      <c r="A59" s="36"/>
      <c r="B59" s="40" t="s">
        <v>87</v>
      </c>
      <c r="C59" s="69">
        <v>992</v>
      </c>
      <c r="D59" s="57" t="s">
        <v>6</v>
      </c>
      <c r="E59" s="57" t="s">
        <v>10</v>
      </c>
      <c r="F59" s="57" t="s">
        <v>153</v>
      </c>
      <c r="G59" s="57"/>
      <c r="H59" s="99">
        <f>H60+H61</f>
        <v>80.4</v>
      </c>
      <c r="I59" s="100">
        <f>I60+I61</f>
        <v>80.4</v>
      </c>
      <c r="J59" s="100">
        <f t="shared" si="3"/>
        <v>100</v>
      </c>
    </row>
    <row r="60" spans="1:10" ht="94.5" customHeight="1">
      <c r="A60" s="36"/>
      <c r="B60" s="73" t="s">
        <v>128</v>
      </c>
      <c r="C60" s="68">
        <v>992</v>
      </c>
      <c r="D60" s="57" t="s">
        <v>6</v>
      </c>
      <c r="E60" s="57" t="s">
        <v>10</v>
      </c>
      <c r="F60" s="57" t="s">
        <v>154</v>
      </c>
      <c r="G60" s="57" t="s">
        <v>131</v>
      </c>
      <c r="H60" s="99">
        <v>77.4</v>
      </c>
      <c r="I60" s="100">
        <v>77.4</v>
      </c>
      <c r="J60" s="100">
        <f t="shared" si="3"/>
        <v>100</v>
      </c>
    </row>
    <row r="61" spans="1:10" ht="43.5" customHeight="1">
      <c r="A61" s="36"/>
      <c r="B61" s="73" t="s">
        <v>133</v>
      </c>
      <c r="C61" s="38">
        <v>992</v>
      </c>
      <c r="D61" s="57" t="s">
        <v>6</v>
      </c>
      <c r="E61" s="57" t="s">
        <v>10</v>
      </c>
      <c r="F61" s="57" t="s">
        <v>97</v>
      </c>
      <c r="G61" s="57" t="s">
        <v>132</v>
      </c>
      <c r="H61" s="99">
        <v>3</v>
      </c>
      <c r="I61" s="99">
        <v>3</v>
      </c>
      <c r="J61" s="100">
        <f t="shared" si="3"/>
        <v>100</v>
      </c>
    </row>
    <row r="62" spans="1:10" ht="37.5" customHeight="1">
      <c r="A62" s="84">
        <v>3</v>
      </c>
      <c r="B62" s="79" t="s">
        <v>9</v>
      </c>
      <c r="C62" s="79"/>
      <c r="D62" s="74" t="s">
        <v>10</v>
      </c>
      <c r="E62" s="74"/>
      <c r="F62" s="74"/>
      <c r="G62" s="74"/>
      <c r="H62" s="114">
        <f>H63+H68</f>
        <v>55.7</v>
      </c>
      <c r="I62" s="114">
        <f>I63+I68</f>
        <v>55.7</v>
      </c>
      <c r="J62" s="115">
        <f t="shared" si="3"/>
        <v>100</v>
      </c>
    </row>
    <row r="63" spans="1:10" ht="18.75" customHeight="1">
      <c r="A63" s="36"/>
      <c r="B63" s="38" t="s">
        <v>36</v>
      </c>
      <c r="C63" s="38">
        <v>992</v>
      </c>
      <c r="D63" s="57" t="s">
        <v>10</v>
      </c>
      <c r="E63" s="57" t="s">
        <v>28</v>
      </c>
      <c r="F63" s="57"/>
      <c r="G63" s="57"/>
      <c r="H63" s="99">
        <f>H66</f>
        <v>52.5</v>
      </c>
      <c r="I63" s="99">
        <f>I66</f>
        <v>52.5</v>
      </c>
      <c r="J63" s="100">
        <f aca="true" t="shared" si="4" ref="J63:J70">I63/H63*100</f>
        <v>100</v>
      </c>
    </row>
    <row r="64" spans="1:10" ht="62.25" customHeight="1">
      <c r="A64" s="46"/>
      <c r="B64" s="39" t="s">
        <v>121</v>
      </c>
      <c r="C64" s="38">
        <v>992</v>
      </c>
      <c r="D64" s="57" t="s">
        <v>10</v>
      </c>
      <c r="E64" s="57" t="s">
        <v>28</v>
      </c>
      <c r="F64" s="57" t="s">
        <v>155</v>
      </c>
      <c r="G64" s="57"/>
      <c r="H64" s="99">
        <v>52.5</v>
      </c>
      <c r="I64" s="99">
        <v>52.5</v>
      </c>
      <c r="J64" s="100">
        <f t="shared" si="4"/>
        <v>100</v>
      </c>
    </row>
    <row r="65" spans="1:10" ht="32.25" customHeight="1">
      <c r="A65" s="46"/>
      <c r="B65" s="44" t="s">
        <v>85</v>
      </c>
      <c r="C65" s="38">
        <v>992</v>
      </c>
      <c r="D65" s="57" t="s">
        <v>10</v>
      </c>
      <c r="E65" s="57" t="s">
        <v>28</v>
      </c>
      <c r="F65" s="57" t="s">
        <v>156</v>
      </c>
      <c r="G65" s="57"/>
      <c r="H65" s="99">
        <f>H64</f>
        <v>52.5</v>
      </c>
      <c r="I65" s="99">
        <f>I64</f>
        <v>52.5</v>
      </c>
      <c r="J65" s="100">
        <f t="shared" si="4"/>
        <v>100</v>
      </c>
    </row>
    <row r="66" spans="1:10" ht="48.75" customHeight="1">
      <c r="A66" s="46"/>
      <c r="B66" s="39" t="s">
        <v>150</v>
      </c>
      <c r="C66" s="38">
        <v>992</v>
      </c>
      <c r="D66" s="57" t="s">
        <v>10</v>
      </c>
      <c r="E66" s="57" t="s">
        <v>28</v>
      </c>
      <c r="F66" s="57" t="s">
        <v>156</v>
      </c>
      <c r="G66" s="57" t="s">
        <v>132</v>
      </c>
      <c r="H66" s="99">
        <f>H65</f>
        <v>52.5</v>
      </c>
      <c r="I66" s="99">
        <f>I65</f>
        <v>52.5</v>
      </c>
      <c r="J66" s="100">
        <f t="shared" si="4"/>
        <v>100</v>
      </c>
    </row>
    <row r="67" spans="1:10" ht="30" customHeight="1">
      <c r="A67" s="34"/>
      <c r="B67" s="38" t="s">
        <v>21</v>
      </c>
      <c r="C67" s="38">
        <v>992</v>
      </c>
      <c r="D67" s="57" t="s">
        <v>10</v>
      </c>
      <c r="E67" s="57" t="s">
        <v>18</v>
      </c>
      <c r="F67" s="57"/>
      <c r="G67" s="57"/>
      <c r="H67" s="99">
        <v>43.2</v>
      </c>
      <c r="I67" s="99">
        <v>43.2</v>
      </c>
      <c r="J67" s="100">
        <f t="shared" si="4"/>
        <v>100</v>
      </c>
    </row>
    <row r="68" spans="1:10" ht="81.75" customHeight="1">
      <c r="A68" s="34"/>
      <c r="B68" s="37" t="s">
        <v>122</v>
      </c>
      <c r="C68" s="38">
        <v>992</v>
      </c>
      <c r="D68" s="57" t="s">
        <v>10</v>
      </c>
      <c r="E68" s="57" t="s">
        <v>18</v>
      </c>
      <c r="F68" s="57" t="s">
        <v>157</v>
      </c>
      <c r="G68" s="57"/>
      <c r="H68" s="99">
        <v>3.2</v>
      </c>
      <c r="I68" s="99">
        <v>3.2</v>
      </c>
      <c r="J68" s="100">
        <f t="shared" si="4"/>
        <v>100</v>
      </c>
    </row>
    <row r="69" spans="1:10" ht="44.25" customHeight="1">
      <c r="A69" s="34"/>
      <c r="B69" s="44" t="s">
        <v>85</v>
      </c>
      <c r="C69" s="38">
        <v>992</v>
      </c>
      <c r="D69" s="57" t="s">
        <v>10</v>
      </c>
      <c r="E69" s="57" t="s">
        <v>18</v>
      </c>
      <c r="F69" s="57" t="s">
        <v>158</v>
      </c>
      <c r="G69" s="57"/>
      <c r="H69" s="99">
        <v>3.2</v>
      </c>
      <c r="I69" s="99">
        <v>3.2</v>
      </c>
      <c r="J69" s="100">
        <f t="shared" si="4"/>
        <v>100</v>
      </c>
    </row>
    <row r="70" spans="1:10" ht="42.75" customHeight="1">
      <c r="A70" s="34"/>
      <c r="B70" s="39" t="s">
        <v>150</v>
      </c>
      <c r="C70" s="38">
        <v>992</v>
      </c>
      <c r="D70" s="57" t="s">
        <v>10</v>
      </c>
      <c r="E70" s="57" t="s">
        <v>18</v>
      </c>
      <c r="F70" s="57" t="s">
        <v>158</v>
      </c>
      <c r="G70" s="57" t="s">
        <v>132</v>
      </c>
      <c r="H70" s="99">
        <v>3.2</v>
      </c>
      <c r="I70" s="99">
        <v>3.2</v>
      </c>
      <c r="J70" s="100">
        <f t="shared" si="4"/>
        <v>100</v>
      </c>
    </row>
    <row r="71" spans="1:10" ht="15" customHeight="1">
      <c r="A71" s="34"/>
      <c r="B71" s="39"/>
      <c r="C71" s="38"/>
      <c r="D71" s="57"/>
      <c r="E71" s="57"/>
      <c r="F71" s="57"/>
      <c r="G71" s="57"/>
      <c r="H71" s="54"/>
      <c r="I71" s="54"/>
      <c r="J71" s="55"/>
    </row>
    <row r="72" spans="1:10" ht="7.5" customHeight="1" hidden="1">
      <c r="A72" s="34"/>
      <c r="B72" s="39" t="s">
        <v>40</v>
      </c>
      <c r="C72" s="39"/>
      <c r="D72" s="57" t="s">
        <v>10</v>
      </c>
      <c r="E72" s="57" t="s">
        <v>18</v>
      </c>
      <c r="F72" s="57" t="s">
        <v>98</v>
      </c>
      <c r="G72" s="57" t="s">
        <v>41</v>
      </c>
      <c r="H72" s="55"/>
      <c r="I72" s="54" t="e">
        <f>#REF!</f>
        <v>#REF!</v>
      </c>
      <c r="J72" s="64"/>
    </row>
    <row r="73" spans="1:10" ht="20.25" customHeight="1">
      <c r="A73" s="85">
        <v>4</v>
      </c>
      <c r="B73" s="79" t="s">
        <v>24</v>
      </c>
      <c r="C73" s="79"/>
      <c r="D73" s="74" t="s">
        <v>8</v>
      </c>
      <c r="E73" s="74"/>
      <c r="F73" s="74"/>
      <c r="G73" s="74"/>
      <c r="H73" s="78">
        <f>H74+H79</f>
        <v>5183.9</v>
      </c>
      <c r="I73" s="78">
        <f>I74+I79</f>
        <v>1006.2</v>
      </c>
      <c r="J73" s="81">
        <f>I73/H73*100</f>
        <v>19.410096645382822</v>
      </c>
    </row>
    <row r="74" spans="1:11" ht="29.25" customHeight="1">
      <c r="A74" s="34"/>
      <c r="B74" s="39" t="s">
        <v>42</v>
      </c>
      <c r="C74" s="87">
        <v>992</v>
      </c>
      <c r="D74" s="87" t="s">
        <v>8</v>
      </c>
      <c r="E74" s="87" t="s">
        <v>11</v>
      </c>
      <c r="F74" s="87"/>
      <c r="G74" s="87"/>
      <c r="H74" s="108">
        <f>H75</f>
        <v>3261.1</v>
      </c>
      <c r="I74" s="108">
        <f>I75</f>
        <v>1004.2</v>
      </c>
      <c r="J74" s="92">
        <f>I74/H74*100</f>
        <v>30.793290607463742</v>
      </c>
      <c r="K74" s="120"/>
    </row>
    <row r="75" spans="1:11" ht="38.25" customHeight="1">
      <c r="A75" s="34"/>
      <c r="B75" s="39" t="s">
        <v>89</v>
      </c>
      <c r="C75" s="87">
        <v>992</v>
      </c>
      <c r="D75" s="87" t="s">
        <v>8</v>
      </c>
      <c r="E75" s="87" t="s">
        <v>11</v>
      </c>
      <c r="F75" s="87" t="s">
        <v>159</v>
      </c>
      <c r="G75" s="87"/>
      <c r="H75" s="108">
        <f>H77</f>
        <v>3261.1</v>
      </c>
      <c r="I75" s="108">
        <f>I77</f>
        <v>1004.2</v>
      </c>
      <c r="J75" s="92">
        <f>I75/H75*100</f>
        <v>30.793290607463742</v>
      </c>
      <c r="K75" s="120"/>
    </row>
    <row r="76" spans="1:11" ht="31.5" customHeight="1">
      <c r="A76" s="34"/>
      <c r="B76" s="122" t="s">
        <v>88</v>
      </c>
      <c r="C76" s="86"/>
      <c r="D76" s="86"/>
      <c r="E76" s="86"/>
      <c r="F76" s="86"/>
      <c r="G76" s="86"/>
      <c r="H76" s="109"/>
      <c r="I76" s="108"/>
      <c r="J76" s="93"/>
      <c r="K76" s="120"/>
    </row>
    <row r="77" spans="1:10" ht="32.25" customHeight="1">
      <c r="A77" s="36"/>
      <c r="B77" s="122"/>
      <c r="C77" s="87">
        <v>992</v>
      </c>
      <c r="D77" s="87" t="s">
        <v>8</v>
      </c>
      <c r="E77" s="87" t="s">
        <v>11</v>
      </c>
      <c r="F77" s="87" t="s">
        <v>160</v>
      </c>
      <c r="G77" s="87"/>
      <c r="H77" s="108">
        <f>H78</f>
        <v>3261.1</v>
      </c>
      <c r="I77" s="108">
        <f>I78</f>
        <v>1004.2</v>
      </c>
      <c r="J77" s="92">
        <f aca="true" t="shared" si="5" ref="J77:J86">I77/H77*100</f>
        <v>30.793290607463742</v>
      </c>
    </row>
    <row r="78" spans="1:10" ht="33" customHeight="1">
      <c r="A78" s="36"/>
      <c r="B78" s="39" t="s">
        <v>150</v>
      </c>
      <c r="C78" s="87">
        <v>992</v>
      </c>
      <c r="D78" s="87" t="s">
        <v>8</v>
      </c>
      <c r="E78" s="87" t="s">
        <v>11</v>
      </c>
      <c r="F78" s="87" t="s">
        <v>161</v>
      </c>
      <c r="G78" s="87" t="s">
        <v>132</v>
      </c>
      <c r="H78" s="108">
        <v>3261.1</v>
      </c>
      <c r="I78" s="108">
        <v>1004.2</v>
      </c>
      <c r="J78" s="92">
        <f t="shared" si="5"/>
        <v>30.793290607463742</v>
      </c>
    </row>
    <row r="79" spans="1:10" ht="17.25" customHeight="1">
      <c r="A79" s="36"/>
      <c r="B79" s="38" t="s">
        <v>25</v>
      </c>
      <c r="C79" s="86">
        <v>992</v>
      </c>
      <c r="D79" s="86" t="s">
        <v>8</v>
      </c>
      <c r="E79" s="86" t="s">
        <v>26</v>
      </c>
      <c r="F79" s="86"/>
      <c r="G79" s="86"/>
      <c r="H79" s="89">
        <f>H80+H86</f>
        <v>1922.8</v>
      </c>
      <c r="I79" s="90" t="str">
        <f>I86</f>
        <v>2,0</v>
      </c>
      <c r="J79" s="93">
        <f t="shared" si="5"/>
        <v>0.10401497815685459</v>
      </c>
    </row>
    <row r="80" spans="1:10" ht="30.75" customHeight="1">
      <c r="A80" s="34"/>
      <c r="B80" s="43" t="s">
        <v>162</v>
      </c>
      <c r="C80" s="87">
        <v>992</v>
      </c>
      <c r="D80" s="87" t="s">
        <v>8</v>
      </c>
      <c r="E80" s="87" t="s">
        <v>26</v>
      </c>
      <c r="F80" s="87" t="s">
        <v>163</v>
      </c>
      <c r="G80" s="87"/>
      <c r="H80" s="90" t="str">
        <f>H81</f>
        <v>1920,8</v>
      </c>
      <c r="I80" s="108"/>
      <c r="J80" s="94">
        <f t="shared" si="5"/>
        <v>0</v>
      </c>
    </row>
    <row r="81" spans="1:10" ht="31.5" customHeight="1">
      <c r="A81" s="34"/>
      <c r="B81" s="43" t="s">
        <v>164</v>
      </c>
      <c r="C81" s="87">
        <v>992</v>
      </c>
      <c r="D81" s="87" t="s">
        <v>8</v>
      </c>
      <c r="E81" s="87" t="s">
        <v>26</v>
      </c>
      <c r="F81" s="87" t="s">
        <v>165</v>
      </c>
      <c r="G81" s="87"/>
      <c r="H81" s="90" t="str">
        <f>H82</f>
        <v>1920,8</v>
      </c>
      <c r="I81" s="108"/>
      <c r="J81" s="92">
        <f t="shared" si="5"/>
        <v>0</v>
      </c>
    </row>
    <row r="82" spans="1:10" ht="30" customHeight="1">
      <c r="A82" s="34"/>
      <c r="B82" s="45" t="s">
        <v>37</v>
      </c>
      <c r="C82" s="86">
        <v>992</v>
      </c>
      <c r="D82" s="86" t="s">
        <v>8</v>
      </c>
      <c r="E82" s="86" t="s">
        <v>26</v>
      </c>
      <c r="F82" s="86" t="s">
        <v>166</v>
      </c>
      <c r="G82" s="86"/>
      <c r="H82" s="89" t="str">
        <f>H83</f>
        <v>1920,8</v>
      </c>
      <c r="I82" s="108"/>
      <c r="J82" s="93">
        <f t="shared" si="5"/>
        <v>0</v>
      </c>
    </row>
    <row r="83" spans="1:12" ht="34.5" customHeight="1">
      <c r="A83" s="34"/>
      <c r="B83" s="39" t="s">
        <v>167</v>
      </c>
      <c r="C83" s="38">
        <v>992</v>
      </c>
      <c r="D83" s="57" t="s">
        <v>8</v>
      </c>
      <c r="E83" s="57" t="s">
        <v>26</v>
      </c>
      <c r="F83" s="59" t="s">
        <v>99</v>
      </c>
      <c r="G83" s="57" t="s">
        <v>132</v>
      </c>
      <c r="H83" s="91" t="s">
        <v>207</v>
      </c>
      <c r="I83" s="91"/>
      <c r="J83" s="95">
        <f t="shared" si="5"/>
        <v>0</v>
      </c>
      <c r="K83" s="88"/>
      <c r="L83" s="88"/>
    </row>
    <row r="84" spans="1:12" ht="15.75" customHeight="1">
      <c r="A84" s="34"/>
      <c r="B84" s="39"/>
      <c r="C84" s="38"/>
      <c r="D84" s="57"/>
      <c r="E84" s="57"/>
      <c r="F84" s="58"/>
      <c r="G84" s="57"/>
      <c r="H84" s="58"/>
      <c r="I84" s="58"/>
      <c r="J84" s="95"/>
      <c r="K84" s="88"/>
      <c r="L84" s="88"/>
    </row>
    <row r="85" spans="1:10" ht="9.75" customHeight="1">
      <c r="A85" s="34"/>
      <c r="B85" s="42"/>
      <c r="C85" s="38"/>
      <c r="D85" s="57"/>
      <c r="E85" s="57"/>
      <c r="F85" s="58"/>
      <c r="G85" s="57"/>
      <c r="H85" s="58"/>
      <c r="I85" s="58"/>
      <c r="J85" s="55"/>
    </row>
    <row r="86" spans="1:10" ht="65.25" customHeight="1">
      <c r="A86" s="34"/>
      <c r="B86" s="39" t="s">
        <v>208</v>
      </c>
      <c r="C86" s="38">
        <v>992</v>
      </c>
      <c r="D86" s="58" t="s">
        <v>8</v>
      </c>
      <c r="E86" s="58" t="s">
        <v>26</v>
      </c>
      <c r="F86" s="57" t="s">
        <v>169</v>
      </c>
      <c r="G86" s="58"/>
      <c r="H86" s="91" t="s">
        <v>123</v>
      </c>
      <c r="I86" s="91" t="s">
        <v>123</v>
      </c>
      <c r="J86" s="100">
        <f t="shared" si="5"/>
        <v>100</v>
      </c>
    </row>
    <row r="87" spans="1:10" ht="39" customHeight="1">
      <c r="A87" s="34"/>
      <c r="B87" s="44" t="s">
        <v>85</v>
      </c>
      <c r="C87" s="38">
        <v>992</v>
      </c>
      <c r="D87" s="58" t="s">
        <v>8</v>
      </c>
      <c r="E87" s="58" t="s">
        <v>26</v>
      </c>
      <c r="F87" s="57" t="s">
        <v>170</v>
      </c>
      <c r="G87" s="58"/>
      <c r="H87" s="91" t="s">
        <v>123</v>
      </c>
      <c r="I87" s="91" t="s">
        <v>123</v>
      </c>
      <c r="J87" s="100">
        <f>I87/H87*100</f>
        <v>100</v>
      </c>
    </row>
    <row r="88" spans="1:10" ht="41.25" customHeight="1">
      <c r="A88" s="34"/>
      <c r="B88" s="39" t="s">
        <v>171</v>
      </c>
      <c r="C88" s="38">
        <v>992</v>
      </c>
      <c r="D88" s="58" t="s">
        <v>8</v>
      </c>
      <c r="E88" s="58" t="s">
        <v>26</v>
      </c>
      <c r="F88" s="57" t="s">
        <v>170</v>
      </c>
      <c r="G88" s="58" t="s">
        <v>132</v>
      </c>
      <c r="H88" s="91" t="s">
        <v>123</v>
      </c>
      <c r="I88" s="91" t="s">
        <v>123</v>
      </c>
      <c r="J88" s="100">
        <f>I88/H88*100</f>
        <v>100</v>
      </c>
    </row>
    <row r="89" spans="1:10" ht="21" customHeight="1">
      <c r="A89" s="34">
        <v>5</v>
      </c>
      <c r="B89" s="70" t="s">
        <v>12</v>
      </c>
      <c r="C89" s="58"/>
      <c r="D89" s="58" t="s">
        <v>13</v>
      </c>
      <c r="E89" s="57"/>
      <c r="F89" s="58"/>
      <c r="G89" s="55"/>
      <c r="H89" s="100">
        <f>H90+H94+H102</f>
        <v>717.5</v>
      </c>
      <c r="I89" s="100">
        <f>I90+I94+I102</f>
        <v>704.8</v>
      </c>
      <c r="J89" s="107">
        <f aca="true" t="shared" si="6" ref="J89:J97">I89/H89*100</f>
        <v>98.22996515679442</v>
      </c>
    </row>
    <row r="90" spans="1:10" ht="17.25" customHeight="1">
      <c r="A90" s="36"/>
      <c r="B90" s="73" t="s">
        <v>195</v>
      </c>
      <c r="C90" s="38"/>
      <c r="D90" s="57" t="s">
        <v>13</v>
      </c>
      <c r="E90" s="57" t="s">
        <v>6</v>
      </c>
      <c r="F90" s="57"/>
      <c r="G90" s="57"/>
      <c r="H90" s="99">
        <f aca="true" t="shared" si="7" ref="H90:I92">H91</f>
        <v>132.2</v>
      </c>
      <c r="I90" s="99">
        <f t="shared" si="7"/>
        <v>132.1</v>
      </c>
      <c r="J90" s="100">
        <f t="shared" si="6"/>
        <v>99.92435703479576</v>
      </c>
    </row>
    <row r="91" spans="1:10" ht="57" customHeight="1">
      <c r="A91" s="36"/>
      <c r="B91" s="73" t="s">
        <v>209</v>
      </c>
      <c r="C91" s="38">
        <v>992</v>
      </c>
      <c r="D91" s="57" t="s">
        <v>13</v>
      </c>
      <c r="E91" s="57" t="s">
        <v>6</v>
      </c>
      <c r="F91" s="57" t="s">
        <v>210</v>
      </c>
      <c r="G91" s="57"/>
      <c r="H91" s="99">
        <f t="shared" si="7"/>
        <v>132.2</v>
      </c>
      <c r="I91" s="99">
        <f t="shared" si="7"/>
        <v>132.1</v>
      </c>
      <c r="J91" s="100">
        <f t="shared" si="6"/>
        <v>99.92435703479576</v>
      </c>
    </row>
    <row r="92" spans="1:10" ht="42" customHeight="1">
      <c r="A92" s="36"/>
      <c r="B92" s="47" t="s">
        <v>85</v>
      </c>
      <c r="C92" s="38">
        <v>992</v>
      </c>
      <c r="D92" s="57" t="s">
        <v>13</v>
      </c>
      <c r="E92" s="57" t="s">
        <v>6</v>
      </c>
      <c r="F92" s="57" t="s">
        <v>211</v>
      </c>
      <c r="G92" s="57"/>
      <c r="H92" s="99">
        <f t="shared" si="7"/>
        <v>132.2</v>
      </c>
      <c r="I92" s="99">
        <f t="shared" si="7"/>
        <v>132.1</v>
      </c>
      <c r="J92" s="100">
        <f>I92/H92*100</f>
        <v>99.92435703479576</v>
      </c>
    </row>
    <row r="93" spans="1:10" ht="42" customHeight="1">
      <c r="A93" s="36"/>
      <c r="B93" s="47" t="s">
        <v>133</v>
      </c>
      <c r="C93" s="38">
        <v>992</v>
      </c>
      <c r="D93" s="57" t="s">
        <v>13</v>
      </c>
      <c r="E93" s="57" t="s">
        <v>6</v>
      </c>
      <c r="F93" s="57" t="s">
        <v>211</v>
      </c>
      <c r="G93" s="57" t="s">
        <v>132</v>
      </c>
      <c r="H93" s="99">
        <v>132.2</v>
      </c>
      <c r="I93" s="99">
        <v>132.1</v>
      </c>
      <c r="J93" s="100">
        <f>I93/H93*100</f>
        <v>99.92435703479576</v>
      </c>
    </row>
    <row r="94" spans="1:10" ht="17.25" customHeight="1">
      <c r="A94" s="36"/>
      <c r="B94" s="38" t="s">
        <v>19</v>
      </c>
      <c r="C94" s="38">
        <v>992</v>
      </c>
      <c r="D94" s="57" t="s">
        <v>13</v>
      </c>
      <c r="E94" s="57" t="s">
        <v>10</v>
      </c>
      <c r="F94" s="57"/>
      <c r="G94" s="57"/>
      <c r="H94" s="99">
        <f>H95+H99</f>
        <v>150.3</v>
      </c>
      <c r="I94" s="99">
        <f>I95+I99</f>
        <v>137.7</v>
      </c>
      <c r="J94" s="100">
        <f>I94/H94*100</f>
        <v>91.61676646706586</v>
      </c>
    </row>
    <row r="95" spans="1:10" ht="15">
      <c r="A95" s="36"/>
      <c r="B95" s="45" t="s">
        <v>100</v>
      </c>
      <c r="C95" s="38">
        <v>992</v>
      </c>
      <c r="D95" s="57" t="s">
        <v>13</v>
      </c>
      <c r="E95" s="57" t="s">
        <v>10</v>
      </c>
      <c r="F95" s="57" t="s">
        <v>172</v>
      </c>
      <c r="G95" s="57"/>
      <c r="H95" s="99">
        <f>H96</f>
        <v>75.6</v>
      </c>
      <c r="I95" s="99">
        <f>I96</f>
        <v>63.1</v>
      </c>
      <c r="J95" s="100">
        <f t="shared" si="6"/>
        <v>83.46560846560848</v>
      </c>
    </row>
    <row r="96" spans="1:10" ht="18" customHeight="1">
      <c r="A96" s="36"/>
      <c r="B96" s="38" t="s">
        <v>90</v>
      </c>
      <c r="C96" s="38">
        <v>992</v>
      </c>
      <c r="D96" s="57" t="s">
        <v>13</v>
      </c>
      <c r="E96" s="57" t="s">
        <v>10</v>
      </c>
      <c r="F96" s="57" t="s">
        <v>173</v>
      </c>
      <c r="G96" s="57"/>
      <c r="H96" s="99">
        <v>75.6</v>
      </c>
      <c r="I96" s="99">
        <v>63.1</v>
      </c>
      <c r="J96" s="100">
        <f t="shared" si="6"/>
        <v>83.46560846560848</v>
      </c>
    </row>
    <row r="97" spans="1:10" ht="36" customHeight="1">
      <c r="A97" s="36"/>
      <c r="B97" s="39" t="s">
        <v>150</v>
      </c>
      <c r="C97" s="38">
        <v>992</v>
      </c>
      <c r="D97" s="57" t="s">
        <v>13</v>
      </c>
      <c r="E97" s="57" t="s">
        <v>10</v>
      </c>
      <c r="F97" s="57" t="s">
        <v>173</v>
      </c>
      <c r="G97" s="57" t="s">
        <v>132</v>
      </c>
      <c r="H97" s="99">
        <f>H96</f>
        <v>75.6</v>
      </c>
      <c r="I97" s="99">
        <f>I96</f>
        <v>63.1</v>
      </c>
      <c r="J97" s="100">
        <f t="shared" si="6"/>
        <v>83.46560846560848</v>
      </c>
    </row>
    <row r="98" spans="1:10" ht="9" customHeight="1">
      <c r="A98" s="36"/>
      <c r="B98" s="39"/>
      <c r="C98" s="38"/>
      <c r="D98" s="57"/>
      <c r="E98" s="57"/>
      <c r="F98" s="57"/>
      <c r="G98" s="57"/>
      <c r="H98" s="99"/>
      <c r="I98" s="99"/>
      <c r="J98" s="100"/>
    </row>
    <row r="99" spans="1:10" ht="57" customHeight="1">
      <c r="A99" s="36"/>
      <c r="B99" s="47" t="s">
        <v>212</v>
      </c>
      <c r="C99" s="38">
        <v>992</v>
      </c>
      <c r="D99" s="57" t="s">
        <v>13</v>
      </c>
      <c r="E99" s="57" t="s">
        <v>10</v>
      </c>
      <c r="F99" s="57" t="s">
        <v>174</v>
      </c>
      <c r="G99" s="57"/>
      <c r="H99" s="99">
        <f>H100</f>
        <v>74.7</v>
      </c>
      <c r="I99" s="99">
        <f>I100</f>
        <v>74.6</v>
      </c>
      <c r="J99" s="100">
        <f aca="true" t="shared" si="8" ref="J99:J104">I99/H99*100</f>
        <v>99.86613119143239</v>
      </c>
    </row>
    <row r="100" spans="1:10" ht="31.5" customHeight="1">
      <c r="A100" s="36"/>
      <c r="B100" s="44" t="s">
        <v>85</v>
      </c>
      <c r="D100" s="57" t="s">
        <v>13</v>
      </c>
      <c r="E100" s="57" t="s">
        <v>10</v>
      </c>
      <c r="F100" s="57" t="s">
        <v>175</v>
      </c>
      <c r="G100" s="57"/>
      <c r="H100" s="99">
        <f>H101</f>
        <v>74.7</v>
      </c>
      <c r="I100" s="99">
        <f>I101</f>
        <v>74.6</v>
      </c>
      <c r="J100" s="100">
        <f t="shared" si="8"/>
        <v>99.86613119143239</v>
      </c>
    </row>
    <row r="101" spans="1:10" ht="39" customHeight="1">
      <c r="A101" s="36"/>
      <c r="B101" s="47" t="s">
        <v>133</v>
      </c>
      <c r="C101" s="38">
        <v>992</v>
      </c>
      <c r="D101" s="57" t="s">
        <v>13</v>
      </c>
      <c r="E101" s="57" t="s">
        <v>10</v>
      </c>
      <c r="F101" s="57" t="s">
        <v>175</v>
      </c>
      <c r="G101" s="57" t="s">
        <v>132</v>
      </c>
      <c r="H101" s="99">
        <v>74.7</v>
      </c>
      <c r="I101" s="99">
        <v>74.6</v>
      </c>
      <c r="J101" s="100">
        <f t="shared" si="8"/>
        <v>99.86613119143239</v>
      </c>
    </row>
    <row r="102" spans="1:10" ht="38.25" customHeight="1">
      <c r="A102" s="36"/>
      <c r="B102" s="73" t="s">
        <v>228</v>
      </c>
      <c r="C102" s="38">
        <v>992</v>
      </c>
      <c r="D102" s="57" t="s">
        <v>13</v>
      </c>
      <c r="E102" s="57" t="s">
        <v>13</v>
      </c>
      <c r="F102" s="57"/>
      <c r="G102" s="57"/>
      <c r="H102" s="99">
        <f>H103</f>
        <v>435</v>
      </c>
      <c r="I102" s="99">
        <f>I103</f>
        <v>435</v>
      </c>
      <c r="J102" s="100">
        <f t="shared" si="8"/>
        <v>100</v>
      </c>
    </row>
    <row r="103" spans="2:10" ht="38.25" customHeight="1">
      <c r="B103" s="73" t="s">
        <v>229</v>
      </c>
      <c r="C103" s="106">
        <v>992</v>
      </c>
      <c r="D103" s="57" t="s">
        <v>13</v>
      </c>
      <c r="E103" s="57" t="s">
        <v>13</v>
      </c>
      <c r="F103" s="57" t="s">
        <v>231</v>
      </c>
      <c r="G103" s="57"/>
      <c r="H103" s="99">
        <f>H104</f>
        <v>435</v>
      </c>
      <c r="I103" s="99">
        <f>I104</f>
        <v>435</v>
      </c>
      <c r="J103" s="100">
        <f t="shared" si="8"/>
        <v>100</v>
      </c>
    </row>
    <row r="104" spans="1:10" ht="52.5" customHeight="1">
      <c r="A104" s="36"/>
      <c r="B104" s="73" t="s">
        <v>230</v>
      </c>
      <c r="C104" s="38">
        <v>992</v>
      </c>
      <c r="D104" s="57" t="s">
        <v>13</v>
      </c>
      <c r="E104" s="57" t="s">
        <v>10</v>
      </c>
      <c r="F104" s="57" t="s">
        <v>232</v>
      </c>
      <c r="G104" s="57" t="s">
        <v>233</v>
      </c>
      <c r="H104" s="99">
        <v>435</v>
      </c>
      <c r="I104" s="99">
        <v>435</v>
      </c>
      <c r="J104" s="100">
        <f t="shared" si="8"/>
        <v>100</v>
      </c>
    </row>
    <row r="105" spans="1:10" ht="13.5" customHeight="1">
      <c r="A105" s="32">
        <v>6</v>
      </c>
      <c r="B105" s="35" t="s">
        <v>31</v>
      </c>
      <c r="C105" s="35"/>
      <c r="D105" s="53" t="s">
        <v>27</v>
      </c>
      <c r="E105" s="53"/>
      <c r="F105" s="53"/>
      <c r="G105" s="53"/>
      <c r="H105" s="105">
        <f>H107</f>
        <v>10</v>
      </c>
      <c r="I105" s="105">
        <f>I107</f>
        <v>10</v>
      </c>
      <c r="J105" s="103">
        <v>100</v>
      </c>
    </row>
    <row r="106" spans="1:10" ht="18" customHeight="1">
      <c r="A106" s="36"/>
      <c r="B106" s="38" t="s">
        <v>30</v>
      </c>
      <c r="C106" s="38">
        <v>992</v>
      </c>
      <c r="D106" s="57" t="s">
        <v>27</v>
      </c>
      <c r="E106" s="57" t="s">
        <v>27</v>
      </c>
      <c r="F106" s="57"/>
      <c r="G106" s="57"/>
      <c r="H106" s="99">
        <f aca="true" t="shared" si="9" ref="H106:I108">H107</f>
        <v>10</v>
      </c>
      <c r="I106" s="99">
        <f t="shared" si="9"/>
        <v>10</v>
      </c>
      <c r="J106" s="100">
        <v>100</v>
      </c>
    </row>
    <row r="107" spans="1:10" ht="68.25" customHeight="1">
      <c r="A107" s="34"/>
      <c r="B107" s="38" t="s">
        <v>213</v>
      </c>
      <c r="C107" s="38"/>
      <c r="D107" s="57" t="s">
        <v>27</v>
      </c>
      <c r="E107" s="57" t="s">
        <v>27</v>
      </c>
      <c r="F107" s="57" t="s">
        <v>168</v>
      </c>
      <c r="G107" s="57"/>
      <c r="H107" s="99">
        <f t="shared" si="9"/>
        <v>10</v>
      </c>
      <c r="I107" s="99">
        <f t="shared" si="9"/>
        <v>10</v>
      </c>
      <c r="J107" s="100">
        <v>100</v>
      </c>
    </row>
    <row r="108" spans="1:10" ht="33.75" customHeight="1">
      <c r="A108" s="34"/>
      <c r="B108" s="44" t="s">
        <v>85</v>
      </c>
      <c r="C108" s="38">
        <v>992</v>
      </c>
      <c r="D108" s="57" t="s">
        <v>27</v>
      </c>
      <c r="E108" s="57" t="s">
        <v>27</v>
      </c>
      <c r="F108" s="57" t="s">
        <v>196</v>
      </c>
      <c r="G108" s="57"/>
      <c r="H108" s="99">
        <f t="shared" si="9"/>
        <v>10</v>
      </c>
      <c r="I108" s="99">
        <f t="shared" si="9"/>
        <v>10</v>
      </c>
      <c r="J108" s="100">
        <v>100</v>
      </c>
    </row>
    <row r="109" spans="1:10" ht="47.25" customHeight="1">
      <c r="A109" s="34"/>
      <c r="B109" s="39" t="s">
        <v>176</v>
      </c>
      <c r="C109" s="38">
        <v>992</v>
      </c>
      <c r="D109" s="57" t="s">
        <v>27</v>
      </c>
      <c r="E109" s="57" t="s">
        <v>27</v>
      </c>
      <c r="F109" s="57" t="s">
        <v>196</v>
      </c>
      <c r="G109" s="57" t="s">
        <v>132</v>
      </c>
      <c r="H109" s="99">
        <v>10</v>
      </c>
      <c r="I109" s="99">
        <v>10</v>
      </c>
      <c r="J109" s="100">
        <v>100</v>
      </c>
    </row>
    <row r="110" spans="1:10" ht="22.5" customHeight="1">
      <c r="A110" s="70">
        <v>7</v>
      </c>
      <c r="B110" s="71" t="s">
        <v>32</v>
      </c>
      <c r="C110" s="71"/>
      <c r="D110" s="71" t="s">
        <v>15</v>
      </c>
      <c r="E110" s="71"/>
      <c r="F110" s="52"/>
      <c r="G110" s="52"/>
      <c r="H110" s="103">
        <f>H111</f>
        <v>2861.5</v>
      </c>
      <c r="I110" s="103">
        <f>I111</f>
        <v>2822.4</v>
      </c>
      <c r="J110" s="104">
        <f aca="true" t="shared" si="10" ref="J110:J117">I110/H110*100</f>
        <v>98.6335837847283</v>
      </c>
    </row>
    <row r="111" spans="1:10" ht="21.75" customHeight="1">
      <c r="A111" s="34"/>
      <c r="B111" s="38" t="s">
        <v>20</v>
      </c>
      <c r="C111" s="38">
        <v>992</v>
      </c>
      <c r="D111" s="57" t="s">
        <v>15</v>
      </c>
      <c r="E111" s="57" t="s">
        <v>5</v>
      </c>
      <c r="F111" s="57"/>
      <c r="G111" s="57"/>
      <c r="H111" s="99">
        <f>H112+H127+H130</f>
        <v>2861.5</v>
      </c>
      <c r="I111" s="99">
        <f>I112+I127+I130</f>
        <v>2822.4</v>
      </c>
      <c r="J111" s="100">
        <f t="shared" si="10"/>
        <v>98.6335837847283</v>
      </c>
    </row>
    <row r="112" spans="1:10" ht="18" customHeight="1">
      <c r="A112" s="34"/>
      <c r="B112" s="38" t="s">
        <v>91</v>
      </c>
      <c r="C112" s="38">
        <v>992</v>
      </c>
      <c r="D112" s="57" t="s">
        <v>15</v>
      </c>
      <c r="E112" s="57" t="s">
        <v>5</v>
      </c>
      <c r="F112" s="57" t="s">
        <v>177</v>
      </c>
      <c r="G112" s="57"/>
      <c r="H112" s="99">
        <f>H113+H118+H123</f>
        <v>2535.7</v>
      </c>
      <c r="I112" s="99">
        <f>I113+I118+I123</f>
        <v>2496.6</v>
      </c>
      <c r="J112" s="100">
        <f t="shared" si="10"/>
        <v>98.4580194817999</v>
      </c>
    </row>
    <row r="113" spans="1:10" ht="17.25" customHeight="1">
      <c r="A113" s="34"/>
      <c r="B113" s="38" t="s">
        <v>92</v>
      </c>
      <c r="C113" s="38">
        <v>992</v>
      </c>
      <c r="D113" s="57" t="s">
        <v>15</v>
      </c>
      <c r="E113" s="57" t="s">
        <v>5</v>
      </c>
      <c r="F113" s="57" t="s">
        <v>178</v>
      </c>
      <c r="G113" s="57"/>
      <c r="H113" s="99">
        <f>H114</f>
        <v>53.50000000000001</v>
      </c>
      <c r="I113" s="99">
        <f>I114</f>
        <v>53.50000000000001</v>
      </c>
      <c r="J113" s="101">
        <f t="shared" si="10"/>
        <v>100</v>
      </c>
    </row>
    <row r="114" spans="1:10" ht="30.75" customHeight="1">
      <c r="A114" s="34"/>
      <c r="B114" s="47" t="s">
        <v>94</v>
      </c>
      <c r="C114" s="38">
        <v>992</v>
      </c>
      <c r="D114" s="57" t="s">
        <v>15</v>
      </c>
      <c r="E114" s="57" t="s">
        <v>5</v>
      </c>
      <c r="F114" s="57" t="s">
        <v>179</v>
      </c>
      <c r="G114" s="57"/>
      <c r="H114" s="99">
        <f>H115+H116+H117</f>
        <v>53.50000000000001</v>
      </c>
      <c r="I114" s="99">
        <f>I115+I116+I117</f>
        <v>53.50000000000001</v>
      </c>
      <c r="J114" s="101">
        <f t="shared" si="10"/>
        <v>100</v>
      </c>
    </row>
    <row r="115" spans="1:10" ht="75">
      <c r="A115" s="36"/>
      <c r="B115" s="47" t="s">
        <v>128</v>
      </c>
      <c r="C115" s="38">
        <v>992</v>
      </c>
      <c r="D115" s="57" t="s">
        <v>15</v>
      </c>
      <c r="E115" s="57" t="s">
        <v>5</v>
      </c>
      <c r="F115" s="57" t="s">
        <v>179</v>
      </c>
      <c r="G115" s="57" t="s">
        <v>131</v>
      </c>
      <c r="H115" s="99">
        <v>42.2</v>
      </c>
      <c r="I115" s="99">
        <v>42.2</v>
      </c>
      <c r="J115" s="101">
        <f t="shared" si="10"/>
        <v>100</v>
      </c>
    </row>
    <row r="116" spans="1:10" ht="43.5" customHeight="1">
      <c r="A116" s="36"/>
      <c r="B116" s="39" t="s">
        <v>150</v>
      </c>
      <c r="C116" s="38">
        <v>992</v>
      </c>
      <c r="D116" s="57" t="s">
        <v>15</v>
      </c>
      <c r="E116" s="57" t="s">
        <v>5</v>
      </c>
      <c r="F116" s="57" t="s">
        <v>179</v>
      </c>
      <c r="G116" s="57" t="s">
        <v>132</v>
      </c>
      <c r="H116" s="99">
        <v>7.7</v>
      </c>
      <c r="I116" s="99">
        <v>7.7</v>
      </c>
      <c r="J116" s="101">
        <f t="shared" si="10"/>
        <v>100</v>
      </c>
    </row>
    <row r="117" spans="1:10" ht="15">
      <c r="A117" s="36"/>
      <c r="B117" s="39" t="s">
        <v>135</v>
      </c>
      <c r="C117" s="38">
        <v>992</v>
      </c>
      <c r="D117" s="57" t="s">
        <v>15</v>
      </c>
      <c r="E117" s="57" t="s">
        <v>5</v>
      </c>
      <c r="F117" s="57" t="s">
        <v>179</v>
      </c>
      <c r="G117" s="57" t="s">
        <v>134</v>
      </c>
      <c r="H117" s="99">
        <v>3.6</v>
      </c>
      <c r="I117" s="99">
        <v>3.6</v>
      </c>
      <c r="J117" s="101">
        <f t="shared" si="10"/>
        <v>100</v>
      </c>
    </row>
    <row r="118" spans="1:10" ht="33.75" customHeight="1">
      <c r="A118" s="34"/>
      <c r="B118" s="38" t="s">
        <v>93</v>
      </c>
      <c r="C118" s="38">
        <v>992</v>
      </c>
      <c r="D118" s="57" t="s">
        <v>15</v>
      </c>
      <c r="E118" s="57" t="s">
        <v>5</v>
      </c>
      <c r="F118" s="57" t="s">
        <v>180</v>
      </c>
      <c r="G118" s="57"/>
      <c r="H118" s="99">
        <f>H119</f>
        <v>808</v>
      </c>
      <c r="I118" s="99">
        <f>I119</f>
        <v>768.9</v>
      </c>
      <c r="J118" s="101">
        <f aca="true" t="shared" si="11" ref="J118:J141">I118/H118*100</f>
        <v>95.16089108910892</v>
      </c>
    </row>
    <row r="119" spans="1:10" ht="30">
      <c r="A119" s="36"/>
      <c r="B119" s="47" t="s">
        <v>94</v>
      </c>
      <c r="C119" s="38">
        <v>992</v>
      </c>
      <c r="D119" s="57" t="s">
        <v>15</v>
      </c>
      <c r="E119" s="57" t="s">
        <v>5</v>
      </c>
      <c r="F119" s="57" t="s">
        <v>181</v>
      </c>
      <c r="G119" s="57"/>
      <c r="H119" s="99">
        <f>H120+H121+H122</f>
        <v>808</v>
      </c>
      <c r="I119" s="99">
        <f>I120+I121+I122</f>
        <v>768.9</v>
      </c>
      <c r="J119" s="101">
        <f t="shared" si="11"/>
        <v>95.16089108910892</v>
      </c>
    </row>
    <row r="120" spans="1:10" ht="91.5" customHeight="1">
      <c r="A120" s="36"/>
      <c r="B120" s="47" t="s">
        <v>128</v>
      </c>
      <c r="C120" s="38">
        <v>992</v>
      </c>
      <c r="D120" s="57" t="s">
        <v>15</v>
      </c>
      <c r="E120" s="57" t="s">
        <v>5</v>
      </c>
      <c r="F120" s="57" t="s">
        <v>181</v>
      </c>
      <c r="G120" s="57" t="s">
        <v>131</v>
      </c>
      <c r="H120" s="99">
        <v>565.7</v>
      </c>
      <c r="I120" s="99">
        <v>541.3</v>
      </c>
      <c r="J120" s="101">
        <f t="shared" si="11"/>
        <v>95.68675976666076</v>
      </c>
    </row>
    <row r="121" spans="1:10" ht="35.25" customHeight="1">
      <c r="A121" s="36"/>
      <c r="B121" s="39" t="s">
        <v>150</v>
      </c>
      <c r="C121" s="38">
        <v>992</v>
      </c>
      <c r="D121" s="57" t="s">
        <v>15</v>
      </c>
      <c r="E121" s="57" t="s">
        <v>5</v>
      </c>
      <c r="F121" s="57" t="s">
        <v>181</v>
      </c>
      <c r="G121" s="57" t="s">
        <v>132</v>
      </c>
      <c r="H121" s="99">
        <v>236.3</v>
      </c>
      <c r="I121" s="99">
        <v>224.2</v>
      </c>
      <c r="J121" s="101">
        <f t="shared" si="11"/>
        <v>94.87939060516291</v>
      </c>
    </row>
    <row r="122" spans="1:10" ht="19.5" customHeight="1">
      <c r="A122" s="36"/>
      <c r="B122" s="39" t="s">
        <v>135</v>
      </c>
      <c r="C122" s="38">
        <v>992</v>
      </c>
      <c r="D122" s="57" t="s">
        <v>15</v>
      </c>
      <c r="E122" s="57" t="s">
        <v>5</v>
      </c>
      <c r="F122" s="57" t="s">
        <v>181</v>
      </c>
      <c r="G122" s="57" t="s">
        <v>134</v>
      </c>
      <c r="H122" s="99">
        <v>6</v>
      </c>
      <c r="I122" s="99">
        <v>3.4</v>
      </c>
      <c r="J122" s="101">
        <f t="shared" si="11"/>
        <v>56.666666666666664</v>
      </c>
    </row>
    <row r="123" spans="1:10" ht="59.25" customHeight="1">
      <c r="A123" s="36"/>
      <c r="B123" s="39" t="s">
        <v>214</v>
      </c>
      <c r="C123" s="38">
        <v>992</v>
      </c>
      <c r="D123" s="57" t="s">
        <v>15</v>
      </c>
      <c r="E123" s="57" t="s">
        <v>5</v>
      </c>
      <c r="F123" s="57" t="s">
        <v>182</v>
      </c>
      <c r="G123" s="57"/>
      <c r="H123" s="97">
        <f>H124</f>
        <v>1674.2</v>
      </c>
      <c r="I123" s="97">
        <f>I124</f>
        <v>1674.2</v>
      </c>
      <c r="J123" s="110">
        <f t="shared" si="11"/>
        <v>100</v>
      </c>
    </row>
    <row r="124" spans="1:10" ht="51.75" customHeight="1">
      <c r="A124" s="36"/>
      <c r="B124" s="73" t="s">
        <v>85</v>
      </c>
      <c r="C124" s="38">
        <v>992</v>
      </c>
      <c r="D124" s="57" t="s">
        <v>15</v>
      </c>
      <c r="E124" s="57" t="s">
        <v>5</v>
      </c>
      <c r="F124" s="57" t="s">
        <v>216</v>
      </c>
      <c r="G124" s="57"/>
      <c r="H124" s="97">
        <f>H125+H126</f>
        <v>1674.2</v>
      </c>
      <c r="I124" s="97">
        <f>I125+I126</f>
        <v>1674.2</v>
      </c>
      <c r="J124" s="98">
        <f t="shared" si="11"/>
        <v>100</v>
      </c>
    </row>
    <row r="125" spans="1:10" ht="82.5" customHeight="1">
      <c r="A125" s="36"/>
      <c r="B125" s="47" t="s">
        <v>128</v>
      </c>
      <c r="C125" s="38">
        <v>992</v>
      </c>
      <c r="D125" s="57" t="s">
        <v>15</v>
      </c>
      <c r="E125" s="57" t="s">
        <v>5</v>
      </c>
      <c r="F125" s="57" t="s">
        <v>216</v>
      </c>
      <c r="G125" s="57" t="s">
        <v>131</v>
      </c>
      <c r="H125" s="99">
        <v>1400</v>
      </c>
      <c r="I125" s="99">
        <v>1400</v>
      </c>
      <c r="J125" s="101">
        <f t="shared" si="11"/>
        <v>100</v>
      </c>
    </row>
    <row r="126" spans="1:10" ht="29.25" customHeight="1">
      <c r="A126" s="36"/>
      <c r="B126" s="39" t="s">
        <v>215</v>
      </c>
      <c r="C126" s="38">
        <v>992</v>
      </c>
      <c r="D126" s="57" t="s">
        <v>15</v>
      </c>
      <c r="E126" s="57" t="s">
        <v>5</v>
      </c>
      <c r="F126" s="57" t="s">
        <v>216</v>
      </c>
      <c r="G126" s="57" t="s">
        <v>141</v>
      </c>
      <c r="H126" s="99">
        <v>274.2</v>
      </c>
      <c r="I126" s="99">
        <v>274.2</v>
      </c>
      <c r="J126" s="101">
        <f t="shared" si="11"/>
        <v>100</v>
      </c>
    </row>
    <row r="127" spans="1:10" ht="42" customHeight="1">
      <c r="A127" s="36"/>
      <c r="B127" s="73" t="s">
        <v>217</v>
      </c>
      <c r="C127" s="38">
        <v>992</v>
      </c>
      <c r="D127" s="57" t="s">
        <v>15</v>
      </c>
      <c r="E127" s="57" t="s">
        <v>5</v>
      </c>
      <c r="F127" s="57" t="s">
        <v>218</v>
      </c>
      <c r="G127" s="57"/>
      <c r="H127" s="99">
        <f>H128</f>
        <v>305.8</v>
      </c>
      <c r="I127" s="99">
        <f>I128</f>
        <v>305.8</v>
      </c>
      <c r="J127" s="101">
        <f t="shared" si="11"/>
        <v>100</v>
      </c>
    </row>
    <row r="128" spans="1:10" ht="130.5" customHeight="1">
      <c r="A128" s="36"/>
      <c r="B128" s="73" t="s">
        <v>219</v>
      </c>
      <c r="C128" s="38">
        <v>992</v>
      </c>
      <c r="D128" s="57" t="s">
        <v>15</v>
      </c>
      <c r="E128" s="57" t="s">
        <v>5</v>
      </c>
      <c r="F128" s="57" t="s">
        <v>221</v>
      </c>
      <c r="G128" s="57"/>
      <c r="H128" s="99">
        <f>H129</f>
        <v>305.8</v>
      </c>
      <c r="I128" s="99">
        <f>I129</f>
        <v>305.8</v>
      </c>
      <c r="J128" s="101">
        <f t="shared" si="11"/>
        <v>100</v>
      </c>
    </row>
    <row r="129" spans="1:10" ht="29.25" customHeight="1">
      <c r="A129" s="36"/>
      <c r="B129" s="73" t="s">
        <v>220</v>
      </c>
      <c r="C129" s="38">
        <v>992</v>
      </c>
      <c r="D129" s="57" t="s">
        <v>15</v>
      </c>
      <c r="E129" s="57" t="s">
        <v>5</v>
      </c>
      <c r="F129" s="57" t="s">
        <v>221</v>
      </c>
      <c r="G129" s="57" t="s">
        <v>141</v>
      </c>
      <c r="H129" s="99">
        <v>305.8</v>
      </c>
      <c r="I129" s="99">
        <v>305.8</v>
      </c>
      <c r="J129" s="101">
        <f>I129/H129*100</f>
        <v>100</v>
      </c>
    </row>
    <row r="130" spans="1:10" ht="40.5" customHeight="1">
      <c r="A130" s="36"/>
      <c r="B130" s="73" t="s">
        <v>222</v>
      </c>
      <c r="C130" s="38">
        <v>992</v>
      </c>
      <c r="D130" s="57" t="s">
        <v>15</v>
      </c>
      <c r="E130" s="57" t="s">
        <v>5</v>
      </c>
      <c r="F130" s="57" t="s">
        <v>224</v>
      </c>
      <c r="G130" s="57"/>
      <c r="H130" s="99">
        <f>H131</f>
        <v>20</v>
      </c>
      <c r="I130" s="99">
        <f>I131</f>
        <v>20</v>
      </c>
      <c r="J130" s="101">
        <f t="shared" si="11"/>
        <v>100</v>
      </c>
    </row>
    <row r="131" spans="1:10" ht="40.5" customHeight="1">
      <c r="A131" s="36"/>
      <c r="B131" s="73" t="s">
        <v>223</v>
      </c>
      <c r="C131" s="38">
        <v>992</v>
      </c>
      <c r="D131" s="57" t="s">
        <v>15</v>
      </c>
      <c r="E131" s="57" t="s">
        <v>5</v>
      </c>
      <c r="F131" s="57" t="s">
        <v>225</v>
      </c>
      <c r="G131" s="57"/>
      <c r="H131" s="99">
        <f>H132</f>
        <v>20</v>
      </c>
      <c r="I131" s="99">
        <f>I132</f>
        <v>20</v>
      </c>
      <c r="J131" s="101">
        <f t="shared" si="11"/>
        <v>100</v>
      </c>
    </row>
    <row r="132" spans="1:10" ht="45.75" customHeight="1">
      <c r="A132" s="36"/>
      <c r="B132" s="73" t="s">
        <v>133</v>
      </c>
      <c r="C132" s="38">
        <v>992</v>
      </c>
      <c r="D132" s="57" t="s">
        <v>15</v>
      </c>
      <c r="E132" s="57" t="s">
        <v>5</v>
      </c>
      <c r="F132" s="57" t="s">
        <v>225</v>
      </c>
      <c r="G132" s="57" t="s">
        <v>132</v>
      </c>
      <c r="H132" s="99">
        <v>20</v>
      </c>
      <c r="I132" s="99">
        <v>20</v>
      </c>
      <c r="J132" s="101">
        <f>I132/H132*100</f>
        <v>100</v>
      </c>
    </row>
    <row r="133" spans="1:10" ht="28.5" customHeight="1">
      <c r="A133" s="36"/>
      <c r="B133" s="96" t="s">
        <v>226</v>
      </c>
      <c r="C133" s="38"/>
      <c r="D133" s="71" t="s">
        <v>28</v>
      </c>
      <c r="E133" s="57"/>
      <c r="F133" s="71"/>
      <c r="G133" s="71"/>
      <c r="H133" s="111">
        <f>H134</f>
        <v>86.1</v>
      </c>
      <c r="I133" s="111">
        <f>I134</f>
        <v>86.1</v>
      </c>
      <c r="J133" s="112">
        <f t="shared" si="11"/>
        <v>100</v>
      </c>
    </row>
    <row r="134" spans="1:10" ht="58.5" customHeight="1">
      <c r="A134" s="36"/>
      <c r="B134" s="39" t="s">
        <v>124</v>
      </c>
      <c r="C134" s="38">
        <v>992</v>
      </c>
      <c r="D134" s="57" t="s">
        <v>28</v>
      </c>
      <c r="E134" s="57" t="s">
        <v>10</v>
      </c>
      <c r="F134" s="57" t="s">
        <v>183</v>
      </c>
      <c r="G134" s="57"/>
      <c r="H134" s="100">
        <v>86.1</v>
      </c>
      <c r="I134" s="99">
        <v>86.1</v>
      </c>
      <c r="J134" s="101">
        <f t="shared" si="11"/>
        <v>100</v>
      </c>
    </row>
    <row r="135" spans="1:10" ht="32.25" customHeight="1">
      <c r="A135" s="36"/>
      <c r="B135" s="44" t="s">
        <v>85</v>
      </c>
      <c r="C135" s="38">
        <v>992</v>
      </c>
      <c r="D135" s="57" t="s">
        <v>28</v>
      </c>
      <c r="E135" s="57" t="s">
        <v>10</v>
      </c>
      <c r="F135" s="57" t="s">
        <v>184</v>
      </c>
      <c r="G135" s="57"/>
      <c r="H135" s="100">
        <v>86.1</v>
      </c>
      <c r="I135" s="99">
        <v>86.1</v>
      </c>
      <c r="J135" s="101">
        <f t="shared" si="11"/>
        <v>100</v>
      </c>
    </row>
    <row r="136" spans="1:10" ht="29.25" customHeight="1">
      <c r="A136" s="36"/>
      <c r="B136" s="39" t="s">
        <v>186</v>
      </c>
      <c r="C136" s="38">
        <v>992</v>
      </c>
      <c r="D136" s="57" t="s">
        <v>28</v>
      </c>
      <c r="E136" s="57" t="s">
        <v>10</v>
      </c>
      <c r="F136" s="57" t="s">
        <v>184</v>
      </c>
      <c r="G136" s="57" t="s">
        <v>185</v>
      </c>
      <c r="H136" s="102">
        <v>86.1</v>
      </c>
      <c r="I136" s="102">
        <v>86.1</v>
      </c>
      <c r="J136" s="101">
        <f t="shared" si="11"/>
        <v>100</v>
      </c>
    </row>
    <row r="137" spans="1:10" ht="18.75" customHeight="1">
      <c r="A137" s="32">
        <v>8</v>
      </c>
      <c r="B137" s="35" t="s">
        <v>33</v>
      </c>
      <c r="C137" s="38"/>
      <c r="D137" s="71" t="s">
        <v>14</v>
      </c>
      <c r="E137" s="57"/>
      <c r="F137" s="57"/>
      <c r="G137" s="57"/>
      <c r="H137" s="113">
        <v>22.1</v>
      </c>
      <c r="I137" s="113">
        <v>22.1</v>
      </c>
      <c r="J137" s="112">
        <f t="shared" si="11"/>
        <v>100</v>
      </c>
    </row>
    <row r="138" spans="1:10" ht="18.75" customHeight="1">
      <c r="A138" s="36"/>
      <c r="B138" s="48" t="s">
        <v>95</v>
      </c>
      <c r="C138" s="38">
        <v>992</v>
      </c>
      <c r="D138" s="57" t="s">
        <v>14</v>
      </c>
      <c r="E138" s="57" t="s">
        <v>5</v>
      </c>
      <c r="F138" s="57"/>
      <c r="G138" s="57"/>
      <c r="H138" s="102">
        <v>22.1</v>
      </c>
      <c r="I138" s="102">
        <f>I137</f>
        <v>22.1</v>
      </c>
      <c r="J138" s="101">
        <f t="shared" si="11"/>
        <v>100</v>
      </c>
    </row>
    <row r="139" spans="1:10" ht="66.75" customHeight="1">
      <c r="A139" s="36"/>
      <c r="B139" s="39" t="s">
        <v>227</v>
      </c>
      <c r="C139" s="38">
        <v>992</v>
      </c>
      <c r="D139" s="57" t="s">
        <v>14</v>
      </c>
      <c r="E139" s="57" t="s">
        <v>5</v>
      </c>
      <c r="F139" s="57" t="s">
        <v>187</v>
      </c>
      <c r="G139" s="57"/>
      <c r="H139" s="102">
        <v>22.1</v>
      </c>
      <c r="I139" s="102">
        <v>22.1</v>
      </c>
      <c r="J139" s="101">
        <f t="shared" si="11"/>
        <v>100</v>
      </c>
    </row>
    <row r="140" spans="1:10" ht="42.75" customHeight="1">
      <c r="A140" s="36"/>
      <c r="B140" s="44" t="s">
        <v>85</v>
      </c>
      <c r="C140" s="38">
        <v>992</v>
      </c>
      <c r="D140" s="57" t="s">
        <v>14</v>
      </c>
      <c r="E140" s="57" t="s">
        <v>5</v>
      </c>
      <c r="F140" s="57" t="s">
        <v>188</v>
      </c>
      <c r="G140" s="57"/>
      <c r="H140" s="99">
        <v>22.1</v>
      </c>
      <c r="I140" s="99">
        <v>22.1</v>
      </c>
      <c r="J140" s="101">
        <v>100</v>
      </c>
    </row>
    <row r="141" spans="1:10" ht="32.25" customHeight="1">
      <c r="A141" s="49"/>
      <c r="B141" s="39" t="s">
        <v>150</v>
      </c>
      <c r="C141" s="38">
        <v>992</v>
      </c>
      <c r="D141" s="57" t="s">
        <v>14</v>
      </c>
      <c r="E141" s="57" t="s">
        <v>5</v>
      </c>
      <c r="F141" s="57" t="s">
        <v>188</v>
      </c>
      <c r="G141" s="57" t="s">
        <v>132</v>
      </c>
      <c r="H141" s="99">
        <v>22.1</v>
      </c>
      <c r="I141" s="99">
        <v>22.1</v>
      </c>
      <c r="J141" s="101">
        <f t="shared" si="11"/>
        <v>100</v>
      </c>
    </row>
    <row r="142" spans="1:10" ht="15">
      <c r="A142" s="49"/>
      <c r="B142" s="49"/>
      <c r="C142" s="49"/>
      <c r="D142" s="61"/>
      <c r="E142" s="61"/>
      <c r="F142" s="61"/>
      <c r="G142" s="61"/>
      <c r="H142" s="61"/>
      <c r="I142" s="61"/>
      <c r="J142" s="54"/>
    </row>
    <row r="143" spans="1:9" ht="18" customHeight="1">
      <c r="A143" s="49"/>
      <c r="B143" s="37" t="s">
        <v>236</v>
      </c>
      <c r="C143" s="63"/>
      <c r="D143" s="60"/>
      <c r="E143" s="60"/>
      <c r="F143" s="60"/>
      <c r="G143" s="60"/>
      <c r="H143" s="60"/>
      <c r="I143" s="60"/>
    </row>
    <row r="144" spans="2:8" ht="12.75">
      <c r="B144" t="s">
        <v>237</v>
      </c>
      <c r="H144" t="s">
        <v>120</v>
      </c>
    </row>
    <row r="145" spans="2:7" ht="24" customHeight="1">
      <c r="B145" s="3"/>
      <c r="C145" s="3"/>
      <c r="G145" s="17"/>
    </row>
  </sheetData>
  <sheetProtection/>
  <mergeCells count="10">
    <mergeCell ref="D5:J5"/>
    <mergeCell ref="K74:K76"/>
    <mergeCell ref="F1:I1"/>
    <mergeCell ref="B76:B77"/>
    <mergeCell ref="A8:J8"/>
    <mergeCell ref="A7:J7"/>
    <mergeCell ref="D3:J3"/>
    <mergeCell ref="D4:J4"/>
    <mergeCell ref="D6:J6"/>
    <mergeCell ref="B2:J2"/>
  </mergeCells>
  <printOptions/>
  <pageMargins left="0.31496062992125984" right="0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28">
      <selection activeCell="C26" sqref="C26"/>
    </sheetView>
  </sheetViews>
  <sheetFormatPr defaultColWidth="9.00390625" defaultRowHeight="12.75"/>
  <cols>
    <col min="1" max="1" width="24.875" style="0" customWidth="1"/>
    <col min="2" max="2" width="55.75390625" style="0" customWidth="1"/>
    <col min="3" max="3" width="11.25390625" style="0" customWidth="1"/>
    <col min="4" max="4" width="7.625" style="0" customWidth="1"/>
    <col min="5" max="5" width="4.375" style="0" hidden="1" customWidth="1"/>
  </cols>
  <sheetData>
    <row r="1" spans="2:6" ht="15.75">
      <c r="B1" s="119" t="s">
        <v>117</v>
      </c>
      <c r="C1" s="119"/>
      <c r="D1" s="119"/>
      <c r="E1" s="119"/>
      <c r="F1" s="119"/>
    </row>
    <row r="2" spans="2:6" ht="15.75">
      <c r="B2" s="119" t="s">
        <v>102</v>
      </c>
      <c r="C2" s="119"/>
      <c r="D2" s="119"/>
      <c r="E2" s="119"/>
      <c r="F2" s="119"/>
    </row>
    <row r="3" spans="1:6" ht="15.75">
      <c r="A3" s="119" t="s">
        <v>101</v>
      </c>
      <c r="B3" s="119"/>
      <c r="C3" s="119"/>
      <c r="D3" s="119"/>
      <c r="E3" s="119"/>
      <c r="F3" s="119"/>
    </row>
    <row r="4" spans="2:6" ht="15.75">
      <c r="B4" s="119" t="s">
        <v>118</v>
      </c>
      <c r="C4" s="119"/>
      <c r="D4" s="119"/>
      <c r="E4" s="119"/>
      <c r="F4" s="119"/>
    </row>
    <row r="5" spans="1:6" ht="15.75">
      <c r="A5" s="1"/>
      <c r="B5" s="119" t="s">
        <v>96</v>
      </c>
      <c r="C5" s="119"/>
      <c r="D5" s="119"/>
      <c r="E5" s="119"/>
      <c r="F5" s="119"/>
    </row>
    <row r="6" spans="1:6" ht="15.75">
      <c r="A6" s="119" t="s">
        <v>102</v>
      </c>
      <c r="B6" s="119"/>
      <c r="C6" s="119"/>
      <c r="D6" s="119"/>
      <c r="E6" s="119"/>
      <c r="F6" s="119"/>
    </row>
    <row r="7" spans="1:6" ht="15.75">
      <c r="A7" s="119" t="s">
        <v>101</v>
      </c>
      <c r="B7" s="119"/>
      <c r="C7" s="119"/>
      <c r="D7" s="119"/>
      <c r="E7" s="119"/>
      <c r="F7" s="119"/>
    </row>
    <row r="8" spans="1:6" ht="15.75">
      <c r="A8" s="4"/>
      <c r="B8" s="119" t="s">
        <v>103</v>
      </c>
      <c r="C8" s="119"/>
      <c r="D8" s="119"/>
      <c r="E8" s="119"/>
      <c r="F8" s="119"/>
    </row>
    <row r="9" spans="1:12" ht="24" customHeight="1">
      <c r="A9" s="127" t="s">
        <v>70</v>
      </c>
      <c r="B9" s="127"/>
      <c r="C9" s="127"/>
      <c r="D9" s="127"/>
      <c r="E9" s="127"/>
      <c r="J9" s="9"/>
      <c r="K9" s="9"/>
      <c r="L9" s="9"/>
    </row>
    <row r="10" spans="1:12" ht="18" customHeight="1">
      <c r="A10" s="5"/>
      <c r="B10" s="5"/>
      <c r="C10" s="6" t="s">
        <v>66</v>
      </c>
      <c r="D10" s="5"/>
      <c r="E10" s="6" t="s">
        <v>63</v>
      </c>
      <c r="H10" s="19"/>
      <c r="I10" s="9"/>
      <c r="J10" s="9"/>
      <c r="K10" s="9"/>
      <c r="L10" s="9"/>
    </row>
    <row r="11" spans="1:12" ht="34.5" customHeight="1">
      <c r="A11" s="11" t="s">
        <v>64</v>
      </c>
      <c r="B11" s="11" t="s">
        <v>65</v>
      </c>
      <c r="C11" s="11" t="s">
        <v>16</v>
      </c>
      <c r="D11" s="12" t="s">
        <v>104</v>
      </c>
      <c r="E11" s="20"/>
      <c r="F11" s="11" t="s">
        <v>16</v>
      </c>
      <c r="I11" s="9"/>
      <c r="J11" s="9"/>
      <c r="K11" s="9"/>
      <c r="L11" s="9"/>
    </row>
    <row r="12" spans="1:12" ht="20.25" customHeight="1">
      <c r="A12" s="14" t="s">
        <v>43</v>
      </c>
      <c r="B12" s="10" t="s">
        <v>44</v>
      </c>
      <c r="C12" s="10">
        <v>8120.9</v>
      </c>
      <c r="D12" s="18"/>
      <c r="E12" s="18"/>
      <c r="F12" s="18">
        <f>C12+D12</f>
        <v>8120.9</v>
      </c>
      <c r="I12" s="124"/>
      <c r="J12" s="124"/>
      <c r="K12" s="124"/>
      <c r="L12" s="124"/>
    </row>
    <row r="13" spans="1:12" ht="45.75" customHeight="1">
      <c r="A13" s="3" t="s">
        <v>45</v>
      </c>
      <c r="B13" s="3" t="s">
        <v>46</v>
      </c>
      <c r="C13" s="3">
        <v>7567.5</v>
      </c>
      <c r="D13" s="15"/>
      <c r="E13" s="15"/>
      <c r="F13" s="15">
        <f>C13+D13</f>
        <v>7567.5</v>
      </c>
      <c r="I13" s="124"/>
      <c r="J13" s="124"/>
      <c r="K13" s="124"/>
      <c r="L13" s="124"/>
    </row>
    <row r="14" spans="1:12" ht="33.75" customHeight="1">
      <c r="A14" s="3" t="s">
        <v>57</v>
      </c>
      <c r="B14" s="3" t="s">
        <v>58</v>
      </c>
      <c r="C14" s="3">
        <v>169.5</v>
      </c>
      <c r="D14" s="16"/>
      <c r="E14" s="16"/>
      <c r="F14" s="3">
        <v>169.5</v>
      </c>
      <c r="I14" s="9"/>
      <c r="J14" s="9"/>
      <c r="K14" s="9"/>
      <c r="L14" s="9"/>
    </row>
    <row r="15" spans="1:12" ht="23.25" customHeight="1">
      <c r="A15" s="3" t="s">
        <v>59</v>
      </c>
      <c r="B15" s="3" t="s">
        <v>60</v>
      </c>
      <c r="C15" s="3">
        <v>169.5</v>
      </c>
      <c r="D15" s="16"/>
      <c r="E15" s="16"/>
      <c r="F15" s="3">
        <v>169.5</v>
      </c>
      <c r="J15" s="124"/>
      <c r="K15" s="124"/>
      <c r="L15" s="124"/>
    </row>
    <row r="16" spans="1:12" ht="32.25" customHeight="1">
      <c r="A16" s="3" t="s">
        <v>61</v>
      </c>
      <c r="B16" s="3" t="s">
        <v>62</v>
      </c>
      <c r="C16" s="3">
        <v>169.5</v>
      </c>
      <c r="D16" s="16"/>
      <c r="E16" s="16"/>
      <c r="F16" s="3">
        <v>169.5</v>
      </c>
      <c r="I16" s="124"/>
      <c r="J16" s="124"/>
      <c r="K16" s="124"/>
      <c r="L16" s="124"/>
    </row>
    <row r="17" spans="1:12" ht="45.75" customHeight="1">
      <c r="A17" s="30" t="s">
        <v>116</v>
      </c>
      <c r="B17" s="3" t="s">
        <v>115</v>
      </c>
      <c r="C17" s="3">
        <v>242.1</v>
      </c>
      <c r="D17" s="13"/>
      <c r="E17" s="16"/>
      <c r="F17" s="15">
        <f>C17+D17</f>
        <v>242.1</v>
      </c>
      <c r="G17" s="13"/>
      <c r="I17" s="9"/>
      <c r="J17" s="9"/>
      <c r="K17" s="9"/>
      <c r="L17" s="9"/>
    </row>
    <row r="18" spans="1:12" ht="19.5" customHeight="1">
      <c r="A18" s="8" t="s">
        <v>109</v>
      </c>
      <c r="B18" s="26" t="s">
        <v>110</v>
      </c>
      <c r="C18" s="3">
        <v>6761.4</v>
      </c>
      <c r="D18" s="15"/>
      <c r="E18" s="16"/>
      <c r="F18" s="3">
        <f>C18+D18</f>
        <v>6761.4</v>
      </c>
      <c r="I18" s="9"/>
      <c r="J18" s="9"/>
      <c r="K18" s="9"/>
      <c r="L18" s="9"/>
    </row>
    <row r="19" spans="1:12" ht="39.75" customHeight="1">
      <c r="A19" s="3" t="s">
        <v>47</v>
      </c>
      <c r="B19" s="3" t="s">
        <v>48</v>
      </c>
      <c r="C19" s="3">
        <v>394.5</v>
      </c>
      <c r="D19" s="15"/>
      <c r="E19" s="16"/>
      <c r="F19" s="15">
        <f>C19+D19</f>
        <v>394.5</v>
      </c>
      <c r="I19" s="124"/>
      <c r="J19" s="124"/>
      <c r="K19" s="124"/>
      <c r="L19" s="124"/>
    </row>
    <row r="20" spans="1:12" ht="52.5" customHeight="1">
      <c r="A20" s="3" t="s">
        <v>49</v>
      </c>
      <c r="B20" s="3" t="s">
        <v>50</v>
      </c>
      <c r="C20" s="3">
        <v>390.6</v>
      </c>
      <c r="D20" s="15"/>
      <c r="E20" s="16"/>
      <c r="F20" s="15">
        <f>C20+D20</f>
        <v>390.6</v>
      </c>
      <c r="I20" s="124"/>
      <c r="J20" s="124"/>
      <c r="K20" s="124"/>
      <c r="L20" s="124"/>
    </row>
    <row r="21" spans="1:6" ht="51" customHeight="1">
      <c r="A21" s="3" t="s">
        <v>51</v>
      </c>
      <c r="B21" s="3" t="s">
        <v>52</v>
      </c>
      <c r="C21" s="3">
        <v>390.6</v>
      </c>
      <c r="D21" s="15"/>
      <c r="E21" s="15"/>
      <c r="F21" s="15">
        <f>C21+D21</f>
        <v>390.6</v>
      </c>
    </row>
    <row r="22" spans="1:6" ht="48.75" customHeight="1">
      <c r="A22" s="3" t="s">
        <v>53</v>
      </c>
      <c r="B22" s="3" t="s">
        <v>54</v>
      </c>
      <c r="C22" s="3">
        <v>3.9</v>
      </c>
      <c r="D22" s="16"/>
      <c r="E22" s="16"/>
      <c r="F22" s="3">
        <v>3.9</v>
      </c>
    </row>
    <row r="23" spans="1:6" ht="48" customHeight="1">
      <c r="A23" s="3" t="s">
        <v>55</v>
      </c>
      <c r="B23" s="3" t="s">
        <v>56</v>
      </c>
      <c r="C23" s="3">
        <v>3.9</v>
      </c>
      <c r="D23" s="16"/>
      <c r="E23" s="16"/>
      <c r="F23" s="3">
        <v>3.9</v>
      </c>
    </row>
    <row r="24" spans="1:7" ht="28.5" customHeight="1">
      <c r="A24" s="25" t="s">
        <v>114</v>
      </c>
      <c r="B24" s="27" t="s">
        <v>111</v>
      </c>
      <c r="C24" s="29">
        <v>600</v>
      </c>
      <c r="D24" s="29"/>
      <c r="E24" s="22"/>
      <c r="F24" s="28">
        <f>C24+D24</f>
        <v>600</v>
      </c>
      <c r="G24" s="7"/>
    </row>
    <row r="25" spans="1:7" ht="65.25" customHeight="1">
      <c r="A25" s="25" t="s">
        <v>112</v>
      </c>
      <c r="B25" s="27" t="s">
        <v>113</v>
      </c>
      <c r="C25" s="7">
        <v>1.3</v>
      </c>
      <c r="D25" s="7"/>
      <c r="E25" s="22"/>
      <c r="F25" s="22">
        <v>1.3</v>
      </c>
      <c r="G25" s="7"/>
    </row>
    <row r="26" spans="1:6" ht="48" customHeight="1">
      <c r="A26" s="25" t="s">
        <v>105</v>
      </c>
      <c r="B26" s="24" t="s">
        <v>106</v>
      </c>
      <c r="C26" s="3">
        <v>-47.9</v>
      </c>
      <c r="D26" s="16"/>
      <c r="E26" s="16"/>
      <c r="F26" s="3">
        <v>-47.9</v>
      </c>
    </row>
    <row r="27" spans="1:5" ht="24" customHeight="1">
      <c r="A27" s="1"/>
      <c r="B27" s="1"/>
      <c r="C27" s="126"/>
      <c r="D27" s="126"/>
      <c r="E27" s="126"/>
    </row>
    <row r="28" spans="1:7" ht="21.75" customHeight="1">
      <c r="A28" s="1" t="s">
        <v>107</v>
      </c>
      <c r="B28" s="4"/>
      <c r="C28" s="125" t="s">
        <v>108</v>
      </c>
      <c r="D28" s="125"/>
      <c r="E28" s="125"/>
      <c r="F28" s="125"/>
      <c r="G28" s="125"/>
    </row>
    <row r="29" spans="1:3" ht="24" customHeight="1">
      <c r="A29" s="128"/>
      <c r="B29" s="128"/>
      <c r="C29" s="21"/>
    </row>
    <row r="30" spans="1:5" ht="15.75">
      <c r="A30" s="1"/>
      <c r="B30" s="1"/>
      <c r="C30" s="1"/>
      <c r="D30" s="1"/>
      <c r="E30" s="1"/>
    </row>
    <row r="31" spans="1:5" ht="15.75">
      <c r="A31" s="1"/>
      <c r="B31" s="1"/>
      <c r="C31" s="126"/>
      <c r="D31" s="126"/>
      <c r="E31" s="126"/>
    </row>
    <row r="32" spans="1:5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6" spans="2:3" ht="15.75">
      <c r="B36" s="23"/>
      <c r="C36" s="24"/>
    </row>
    <row r="37" spans="2:3" ht="15.75">
      <c r="B37" s="25"/>
      <c r="C37" s="24"/>
    </row>
  </sheetData>
  <sheetProtection/>
  <mergeCells count="19">
    <mergeCell ref="C31:E31"/>
    <mergeCell ref="C27:E27"/>
    <mergeCell ref="A9:E9"/>
    <mergeCell ref="A29:B29"/>
    <mergeCell ref="B8:F8"/>
    <mergeCell ref="C28:G28"/>
    <mergeCell ref="B1:F1"/>
    <mergeCell ref="B2:F2"/>
    <mergeCell ref="A3:F3"/>
    <mergeCell ref="B4:F4"/>
    <mergeCell ref="A6:F6"/>
    <mergeCell ref="A7:F7"/>
    <mergeCell ref="B5:F5"/>
    <mergeCell ref="I12:L12"/>
    <mergeCell ref="I13:L13"/>
    <mergeCell ref="I20:L20"/>
    <mergeCell ref="I19:L19"/>
    <mergeCell ref="J15:L15"/>
    <mergeCell ref="I16:L16"/>
  </mergeCells>
  <printOptions/>
  <pageMargins left="0.5118110236220472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Администратор</cp:lastModifiedBy>
  <cp:lastPrinted>2019-03-13T14:22:18Z</cp:lastPrinted>
  <dcterms:created xsi:type="dcterms:W3CDTF">2006-11-15T11:51:42Z</dcterms:created>
  <dcterms:modified xsi:type="dcterms:W3CDTF">2019-05-14T13:42:45Z</dcterms:modified>
  <cp:category/>
  <cp:version/>
  <cp:contentType/>
  <cp:contentStatus/>
</cp:coreProperties>
</file>